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y Documents\03. 2025 Mowing Tender\Tender Documents\Tender Documents\Final KBK\4. Pricing Schedules\"/>
    </mc:Choice>
  </mc:AlternateContent>
  <bookViews>
    <workbookView xWindow="-120" yWindow="-120" windowWidth="29040" windowHeight="15720" tabRatio="785"/>
  </bookViews>
  <sheets>
    <sheet name="Package 7 BOQ" sheetId="25" r:id="rId1"/>
  </sheets>
  <definedNames>
    <definedName name="_xlnm.Print_Area" localSheetId="0">'Package 7 BOQ'!$A$1:$G$466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8" i="25" l="1"/>
  <c r="G388" i="25" s="1"/>
  <c r="G132" i="25"/>
  <c r="G436" i="25"/>
  <c r="G418" i="25"/>
  <c r="G369" i="25"/>
  <c r="G351" i="25"/>
  <c r="G301" i="25"/>
  <c r="G281" i="25"/>
  <c r="F462" i="25"/>
  <c r="G462" i="25" s="1"/>
  <c r="F460" i="25"/>
  <c r="G460" i="25" s="1"/>
  <c r="F457" i="25"/>
  <c r="G457" i="25" s="1"/>
  <c r="F455" i="25"/>
  <c r="G455" i="25" s="1"/>
  <c r="F449" i="25"/>
  <c r="F447" i="25"/>
  <c r="F386" i="25"/>
  <c r="G386" i="25" s="1"/>
  <c r="F380" i="25"/>
  <c r="F325" i="25"/>
  <c r="G325" i="25" s="1"/>
  <c r="F323" i="25"/>
  <c r="G323" i="25" s="1"/>
  <c r="F320" i="25"/>
  <c r="G320" i="25" s="1"/>
  <c r="F318" i="25"/>
  <c r="G318" i="25" s="1"/>
  <c r="F312" i="25"/>
  <c r="G196" i="25"/>
  <c r="G143" i="25"/>
  <c r="G218" i="25"/>
  <c r="G164" i="25"/>
  <c r="G110" i="25"/>
  <c r="G62" i="25"/>
  <c r="G33" i="25"/>
  <c r="A258" i="25" l="1"/>
  <c r="A329" i="25"/>
  <c r="A396" i="25"/>
  <c r="G14" i="25" l="1"/>
  <c r="G185" i="25" l="1"/>
  <c r="G180" i="25"/>
  <c r="G447" i="25" l="1"/>
  <c r="G435" i="25"/>
  <c r="G434" i="25"/>
  <c r="G433" i="25"/>
  <c r="G432" i="25"/>
  <c r="G429" i="25"/>
  <c r="G428" i="25"/>
  <c r="G417" i="25"/>
  <c r="G416" i="25"/>
  <c r="G415" i="25"/>
  <c r="G414" i="25"/>
  <c r="G411" i="25"/>
  <c r="G410" i="25"/>
  <c r="G368" i="25"/>
  <c r="G367" i="25"/>
  <c r="G366" i="25"/>
  <c r="G365" i="25"/>
  <c r="G362" i="25"/>
  <c r="G361" i="25"/>
  <c r="G350" i="25"/>
  <c r="G349" i="25"/>
  <c r="G348" i="25"/>
  <c r="G347" i="25"/>
  <c r="G344" i="25"/>
  <c r="G343" i="25"/>
  <c r="G300" i="25"/>
  <c r="G299" i="25"/>
  <c r="G298" i="25"/>
  <c r="G297" i="25"/>
  <c r="G294" i="25"/>
  <c r="G293" i="25"/>
  <c r="G280" i="25"/>
  <c r="G279" i="25"/>
  <c r="G278" i="25"/>
  <c r="G277" i="25"/>
  <c r="G274" i="25"/>
  <c r="G273" i="25"/>
  <c r="G131" i="25"/>
  <c r="G130" i="25"/>
  <c r="G129" i="25"/>
  <c r="G128" i="25"/>
  <c r="G125" i="25"/>
  <c r="G124" i="25"/>
  <c r="G76" i="25"/>
  <c r="G44" i="25"/>
  <c r="G42" i="25"/>
  <c r="G35" i="25"/>
  <c r="E37" i="25" s="1"/>
  <c r="G32" i="25"/>
  <c r="G31" i="25"/>
  <c r="G30" i="25"/>
  <c r="G29" i="25"/>
  <c r="G25" i="25"/>
  <c r="G24" i="25"/>
  <c r="E46" i="25" l="1"/>
  <c r="G466" i="25"/>
  <c r="G240" i="25" s="1"/>
  <c r="A61" i="25" l="1"/>
  <c r="A62" i="25"/>
  <c r="A398" i="25"/>
  <c r="A397" i="25"/>
  <c r="A331" i="25"/>
  <c r="A330" i="25"/>
  <c r="A260" i="25"/>
  <c r="A259" i="25"/>
  <c r="A218" i="25"/>
  <c r="A217" i="25"/>
  <c r="A164" i="25"/>
  <c r="A163" i="25"/>
  <c r="A110" i="25"/>
  <c r="A109" i="25"/>
  <c r="E183" i="25" l="1"/>
  <c r="G178" i="25"/>
  <c r="G312" i="25"/>
  <c r="G37" i="25"/>
  <c r="G380" i="25"/>
  <c r="G394" i="25" s="1"/>
  <c r="G239" i="25" s="1"/>
  <c r="G46" i="25"/>
  <c r="G139" i="25"/>
  <c r="G162" i="25" s="1"/>
  <c r="G171" i="25" s="1"/>
  <c r="G59" i="25" l="1"/>
  <c r="G70" i="25" s="1"/>
  <c r="G327" i="25"/>
  <c r="G238" i="25" s="1"/>
  <c r="G242" i="25" s="1"/>
  <c r="E98" i="25" s="1"/>
  <c r="G183" i="25"/>
  <c r="G216" i="25" s="1"/>
  <c r="G231" i="25" s="1"/>
  <c r="G234" i="25" s="1"/>
  <c r="G246" i="25" s="1"/>
  <c r="G248" i="25" l="1"/>
  <c r="G98" i="25"/>
  <c r="G108" i="25" l="1"/>
  <c r="G226" i="25" s="1"/>
  <c r="G229" i="25" s="1"/>
  <c r="G244" i="25" s="1"/>
  <c r="G251" i="25" s="1"/>
  <c r="G253" i="25" s="1"/>
  <c r="G255" i="25" s="1"/>
  <c r="F256" i="25" s="1"/>
</calcChain>
</file>

<file path=xl/sharedStrings.xml><?xml version="1.0" encoding="utf-8"?>
<sst xmlns="http://schemas.openxmlformats.org/spreadsheetml/2006/main" count="488" uniqueCount="174">
  <si>
    <t>MAIN CONTRACTOR</t>
  </si>
  <si>
    <t>PART 1.1 MANAGEMENT</t>
  </si>
  <si>
    <t>ITEM NO</t>
  </si>
  <si>
    <t>DESCRIPTION</t>
  </si>
  <si>
    <t>UNIT</t>
  </si>
  <si>
    <t>QUANTITY</t>
  </si>
  <si>
    <t>RATE</t>
  </si>
  <si>
    <t>AMOUNT</t>
  </si>
  <si>
    <t>TENDERERS TO REFER TO THE PRICING INSTRUCTIONS</t>
  </si>
  <si>
    <t>M0300</t>
  </si>
  <si>
    <t>CONTRACTOR'S ESTABLISHMENT ON SITE AND GENERAL OBLIGATIONS</t>
  </si>
  <si>
    <t>M030.01</t>
  </si>
  <si>
    <t>Fixed Obligations</t>
  </si>
  <si>
    <t>Lump Sum</t>
  </si>
  <si>
    <t>Payment of the Lump Sum shall be as follows:</t>
  </si>
  <si>
    <t>(a)</t>
  </si>
  <si>
    <t xml:space="preserve">General Mow. </t>
  </si>
  <si>
    <t>Period</t>
  </si>
  <si>
    <t>(b)</t>
  </si>
  <si>
    <t xml:space="preserve">Shoulder Mow. </t>
  </si>
  <si>
    <t>All Occupational health and safety obligations including that of EME Subcontractors</t>
  </si>
  <si>
    <t>Prov Sum</t>
  </si>
  <si>
    <t>%</t>
  </si>
  <si>
    <t xml:space="preserve">PM020.06 </t>
  </si>
  <si>
    <t>Training</t>
  </si>
  <si>
    <t>Including Main Contractor plus EME sub-contractors as instructed by the Employer</t>
  </si>
  <si>
    <t>Safety</t>
  </si>
  <si>
    <t>Remuneration of workers undergoing training</t>
  </si>
  <si>
    <t>(c)</t>
  </si>
  <si>
    <t>NOTE.</t>
  </si>
  <si>
    <t>1. The rate paid for workers undergoing training shall be R40 per hour, which includes all costs including transport, meals and other subsistence.</t>
  </si>
  <si>
    <t>2. The daily rate shall be based on a max six (6) hrs for class room training and eight (8) hrs for practical training</t>
  </si>
  <si>
    <t>3. The contractor shall nominate per training category. 2 persons from Main Contractor and 1 each from EME sub-contractors.</t>
  </si>
  <si>
    <t>4. N3TC shall cover the cost of the training and materials if applicable as well as the venue.</t>
  </si>
  <si>
    <t>CARRIED FORWARD TO NEXT PAGE</t>
  </si>
  <si>
    <t>PART 1.1 MANAGEMENT (continued)</t>
  </si>
  <si>
    <t>BROUGHT FORWARD FROM PREVIOUS PAGE</t>
  </si>
  <si>
    <t>PM0500</t>
  </si>
  <si>
    <t>ACCOMMODATION OF TRAFFIC</t>
  </si>
  <si>
    <t>PM050.01</t>
  </si>
  <si>
    <t>Accommodation of Traffic</t>
  </si>
  <si>
    <t>Provision of temporary traffic control facilities.</t>
  </si>
  <si>
    <t>The Main Contractor shall issue the required road signs to the EME Sub-Contractors at the commencement of each mowing Period.</t>
  </si>
  <si>
    <t>The minimum Tenderer Rate for Item PM050.01 (a) shall be R20,000.00.</t>
  </si>
  <si>
    <t>This is to ensure adequate provision for required signs, in particular should the Contractor request the Employer  to assist in procuring the signs under this item.</t>
  </si>
  <si>
    <t>Deduct item should the Contractor request the Employer to assist in purchasing the required road signs.</t>
  </si>
  <si>
    <t>The amount to be deducted shall be the actual cost price of the road signs purchased by the Employer at the request of the Contractor.</t>
  </si>
  <si>
    <t>PM6120</t>
  </si>
  <si>
    <t>MANAGEMENT OF EME SUB-CONTRACTORS</t>
  </si>
  <si>
    <t>Contractor to tender a percentage mark-up on the value of the EME work done as a fee for the management of sub-contractors</t>
  </si>
  <si>
    <t>Calculation of the Management Fee for the Tender.</t>
  </si>
  <si>
    <t xml:space="preserve">The "QUANTITY" for this item shall be determined by inserting the Total for the Scheduled Works by EME Sub-Contractors from the Summary Page below sub-Total Part 2 </t>
  </si>
  <si>
    <t>Multiply this sub-Total be the tendered management fee to obtain the total tendered amount for Management Fee.</t>
  </si>
  <si>
    <t>The minimum Tenderer Rate for Item PM612.01 shall be 5%.</t>
  </si>
  <si>
    <t>TOTAL PART 1.1: MANAGEMENT CARRIED TO SUMMARY</t>
  </si>
  <si>
    <t>PART 1.2: OPERATIONAL</t>
  </si>
  <si>
    <t>PM050.03</t>
  </si>
  <si>
    <t>Accommodation of traffic and maintaining temporary deviations.</t>
  </si>
  <si>
    <t>Main Contractor.  Measured per period</t>
  </si>
  <si>
    <t>Payment pro-rata to value of work done in Period</t>
  </si>
  <si>
    <t>M6100</t>
  </si>
  <si>
    <t>CONTROLLING VEGETATION GROWTH: MOWING AND CUTTING</t>
  </si>
  <si>
    <t>PM610.01</t>
  </si>
  <si>
    <t xml:space="preserve">Shoulder mowing and removal of grass cuttings </t>
  </si>
  <si>
    <t xml:space="preserve">Reserve with dual carriageway, min width 3m including full median width, excluding interchanges. Including baling/removal.   </t>
  </si>
  <si>
    <t>km</t>
  </si>
  <si>
    <t xml:space="preserve">Reserve with single carriageway, min width 3m excluding interchanges. Including baling/removal.   </t>
  </si>
  <si>
    <t>No</t>
  </si>
  <si>
    <t>Refer to Table in Section C4.1.2.4</t>
  </si>
  <si>
    <t>(d)</t>
  </si>
  <si>
    <t>Ad hoc cutting of the median outside of the shoulder and general mow periods on instruction of the engineer</t>
  </si>
  <si>
    <t>PART 1.2 : OPERATIONAL (continued)</t>
  </si>
  <si>
    <t>PM610.02</t>
  </si>
  <si>
    <t>General mow  reserve with dual carriageway including the full median width, excluding interchanges</t>
  </si>
  <si>
    <t>General mow interchanges</t>
  </si>
  <si>
    <t>Extra over item PM610.02 (a) for baling and or removal of grass cuttings from reserve with dual carriageway</t>
  </si>
  <si>
    <t>(f)</t>
  </si>
  <si>
    <t>(g)</t>
  </si>
  <si>
    <t>Baling and Removal of cut grass from the road reserve or interchanges where the grass is mowed by others</t>
  </si>
  <si>
    <t>(i)</t>
  </si>
  <si>
    <t>From reserve  with dual carriageway</t>
  </si>
  <si>
    <t xml:space="preserve">Rate only </t>
  </si>
  <si>
    <t>(ii)</t>
  </si>
  <si>
    <t>From reserve with single carriageway</t>
  </si>
  <si>
    <t>(iii)</t>
  </si>
  <si>
    <t xml:space="preserve">From interchanges </t>
  </si>
  <si>
    <t>The rates tendered under this "Rate Only" item shall not exceed the rate tendered for items PM610.02 (d), (e) &amp; (f) respectively by more than 30%.</t>
  </si>
  <si>
    <t xml:space="preserve">PM611.01 </t>
  </si>
  <si>
    <t>TOTAL PART 1.2  MAIN CONTRACTOR OPERATIONAL CARRIED TO SUMMARY</t>
  </si>
  <si>
    <t>SUMMARY OF BILL OF QUANTITIES AND CALCULATION OF THE TENDER SUM</t>
  </si>
  <si>
    <t>SECTION</t>
  </si>
  <si>
    <t>PART 1.1</t>
  </si>
  <si>
    <t>MANAGEMENT SECTION (MAIN CONTRACTOR)</t>
  </si>
  <si>
    <t>SUB-TOTAL PART 1.1 : MANAGEMENT SECTION</t>
  </si>
  <si>
    <t>PART 1.2</t>
  </si>
  <si>
    <t>OPERATIONAL SECTION (MAIN CONTRACTOR)</t>
  </si>
  <si>
    <t>SUB-TOTAL PART 1.2 : OPERATIONAL SECTION</t>
  </si>
  <si>
    <t>PART 2</t>
  </si>
  <si>
    <t>WORK BY EME SUBCONTRACTORS</t>
  </si>
  <si>
    <t>PART 2.1 EME 1</t>
  </si>
  <si>
    <t>TOTAL VALUE OF SCHEDULE 2.1 -  EME 1 BOQ</t>
  </si>
  <si>
    <t>Total brought forward  from EME 1</t>
  </si>
  <si>
    <t>PART 2.2 EME 2</t>
  </si>
  <si>
    <t>TOTAL VALUE OF SCHEDULE 2.2 -  EME 2 BOQ</t>
  </si>
  <si>
    <t>Total brought forward  from EME 2</t>
  </si>
  <si>
    <t>TOTAL VALUE OF SCHEDULE 2.4 -  EME 4 BOQ</t>
  </si>
  <si>
    <t>Total brought forward  from EME 4</t>
  </si>
  <si>
    <t>SUB-TOTAL PART 2 : WORK FOR SUBCONTRACTORS CARRIED FORWARD TO ITEM "PM 612.01" QUANTITY COLUMN</t>
  </si>
  <si>
    <t>SUB-TOTAL PART 1.2: OPERATIONAL SECTION</t>
  </si>
  <si>
    <t>SUB-TOTAL PART 2 : WORK FOR SUBCONTRACTORS</t>
  </si>
  <si>
    <t xml:space="preserve">SUB-TOTAL SCHEDULE A </t>
  </si>
  <si>
    <t>VAT AT 15%</t>
  </si>
  <si>
    <t>TOTAL TENDER SUM CARRIED FORWARD TO FORM OF OFFER</t>
  </si>
  <si>
    <t>EME 1</t>
  </si>
  <si>
    <t>PART 2.1: EME 1</t>
  </si>
  <si>
    <t>The required road signs will be provided by the Main Contractor</t>
  </si>
  <si>
    <t>Accommodation of traffic and maintaining temporary deviations. Measured per period</t>
  </si>
  <si>
    <t>The Employer has fixed rates under Item PM050.03 (a) and (b)</t>
  </si>
  <si>
    <t>Payment shall be pro-rata to value of work done in Period</t>
  </si>
  <si>
    <t>General Mow. (Fixed Rate by Employer)</t>
  </si>
  <si>
    <t>Shoulder Mow. (Fixed Rate by Employer)</t>
  </si>
  <si>
    <t>NOTE:  The Part 2.1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</si>
  <si>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2.1.</t>
  </si>
  <si>
    <t xml:space="preserve">Reserve with dual carriageway, min width 3m excluding interchanges. Including baling/removal.   </t>
  </si>
  <si>
    <t>TOTAL SCHEDULE 2.1 CARRIED FORWARD TO SUMMARY SCHEDULE  MAIN CONTRACTOR BOQ - PART 2</t>
  </si>
  <si>
    <t>EME 2</t>
  </si>
  <si>
    <t>EME 3</t>
  </si>
  <si>
    <t>Rate Only</t>
  </si>
  <si>
    <t>Reserve with single carriageway, min width 3m excluding interchanges. Including baling/removal.</t>
  </si>
  <si>
    <t xml:space="preserve">General mow  reserve with dual carriageway including the full median width, excluding interchanges, </t>
  </si>
  <si>
    <t>PACKAGE 7</t>
  </si>
  <si>
    <t>MOWING, CUTTING AND REMOVAL OF VEGETATION ON THE N3 – PACKAGE 7</t>
  </si>
  <si>
    <t>General mow  reserve with dual carriageway, excluding interchanges</t>
  </si>
  <si>
    <t>Main Contractor</t>
  </si>
  <si>
    <t>(i)  Cycle 1 General mow April to June 2026</t>
  </si>
  <si>
    <t>(ii) Cycle 2 General mow April to June 2027</t>
  </si>
  <si>
    <t>(i)   Cycle 1: Shoulder mow November to December 2025</t>
  </si>
  <si>
    <t>(ii)  Cycle 1: Shoulder Mow January to February 2026</t>
  </si>
  <si>
    <t>(iii) Cycle 1: Shoulder mow November to December 2026</t>
  </si>
  <si>
    <t>(iv) Cycle 2: Shoulder Mow January to February 2027</t>
  </si>
  <si>
    <t>N3-10 km 45.8 to N3-11 km 15.1</t>
  </si>
  <si>
    <t>N3-10 km 24 to N3-10 km 45.8</t>
  </si>
  <si>
    <t>N3-10 km 0 to N3-10 km 12</t>
  </si>
  <si>
    <t>N3-10 km 12 to N3-10 km 24</t>
  </si>
  <si>
    <t>PM030.03</t>
  </si>
  <si>
    <t>PM030.09</t>
  </si>
  <si>
    <t>PART 2.3 EME 3</t>
  </si>
  <si>
    <t>PART 2.2: EME 2</t>
  </si>
  <si>
    <t>NOTE:  The Part 2.2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</si>
  <si>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2.2.</t>
  </si>
  <si>
    <t>PART 2.3: EME 3</t>
  </si>
  <si>
    <t>NOTE:  The Part 2.3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</si>
  <si>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2.3.</t>
  </si>
  <si>
    <t>50% on commencement of the contract.</t>
  </si>
  <si>
    <t>35% when contract period reaches half of the contract period.</t>
  </si>
  <si>
    <t>15% on completion of the contract.</t>
  </si>
  <si>
    <t>Period Related Obligation</t>
  </si>
  <si>
    <t>(Payment pro-rata to value of work done in Period)</t>
  </si>
  <si>
    <t>The Contractor's overhead charges and profit in respect of sub-item PM030.09 (a)</t>
  </si>
  <si>
    <t>The Contractor's overhead charges and profit in respect of sub-item PM020.06 (a) &amp; (b) above</t>
  </si>
  <si>
    <t>This Item is for the payment of all road signs required by the Main Contractor and EME Sub-Contractors for the duration of the Contract namely 26 months</t>
  </si>
  <si>
    <t>The Main Contractor shall be responsible for the maintenance and safe keeping of all road signs for the duration of the Contract, namely 26 months.</t>
  </si>
  <si>
    <t>The life of the signs is deemed to be the Duration of the contract, namely 26 months.</t>
  </si>
  <si>
    <t>PC Sum</t>
  </si>
  <si>
    <t>(Mowing of interchanges is measured separately)</t>
  </si>
  <si>
    <t>Cutting of designated areas on the instruction of the Engineer</t>
  </si>
  <si>
    <t>General mowing of the full road reserve</t>
  </si>
  <si>
    <t>(Removal of grass cuttings and or baling measured separately)</t>
  </si>
  <si>
    <t>(General mowing of interchanges is measured separately)</t>
  </si>
  <si>
    <t>(v) Cycle 2: Shoulder Mow November to December 2027</t>
  </si>
  <si>
    <t>PM612.01</t>
  </si>
  <si>
    <t>Handling Fee payable for management of subcontractors</t>
  </si>
  <si>
    <t>Extra over item PM610.02 (c) for baling and or removal of grass cuttings from interchanges</t>
  </si>
  <si>
    <t>CONTRACT N3TC/RM-2025-607: Vaal River to the Heidelberg S IC_N3-10 km 0 to N3-11 km 15.1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</si>
</sst>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.00_-;\-* #,##0.00_-;_-* &quot;-&quot;??_-;_-@_-"/>
    <numFmt numFmtId="165" formatCode="&quot;R&quot;\ #,##0.00;[Red]&quot;R&quot;\ #,##0.00"/>
    <numFmt numFmtId="166" formatCode="0.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trike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3" fontId="2" fillId="0" borderId="7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211">
    <xf numFmtId="0" fontId="0" fillId="0" borderId="0" xfId="0"/>
    <xf numFmtId="1" fontId="5" fillId="0" borderId="13" xfId="4" applyNumberFormat="1" applyFont="1" applyFill="1" applyBorder="1" applyAlignment="1" applyProtection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</xf>
    <xf numFmtId="1" fontId="5" fillId="0" borderId="4" xfId="4" applyNumberFormat="1" applyFont="1" applyFill="1" applyBorder="1" applyAlignment="1" applyProtection="1">
      <alignment horizontal="center" vertical="center"/>
    </xf>
    <xf numFmtId="1" fontId="5" fillId="0" borderId="5" xfId="4" applyNumberFormat="1" applyFont="1" applyFill="1" applyBorder="1" applyAlignment="1" applyProtection="1">
      <alignment horizontal="center" vertical="center"/>
    </xf>
    <xf numFmtId="1" fontId="5" fillId="0" borderId="14" xfId="4" applyNumberFormat="1" applyFont="1" applyFill="1" applyBorder="1" applyAlignment="1" applyProtection="1">
      <alignment horizontal="center" vertical="center"/>
    </xf>
    <xf numFmtId="1" fontId="5" fillId="0" borderId="0" xfId="4" applyNumberFormat="1" applyFont="1" applyFill="1" applyBorder="1" applyAlignment="1" applyProtection="1">
      <alignment horizontal="center" vertical="center"/>
    </xf>
    <xf numFmtId="1" fontId="5" fillId="0" borderId="16" xfId="4" applyNumberFormat="1" applyFont="1" applyFill="1" applyBorder="1" applyAlignment="1" applyProtection="1">
      <alignment horizontal="center" vertical="center"/>
    </xf>
    <xf numFmtId="1" fontId="2" fillId="0" borderId="0" xfId="4" applyNumberFormat="1" applyFont="1" applyFill="1" applyAlignment="1" applyProtection="1">
      <alignment horizontal="center" vertical="center"/>
    </xf>
    <xf numFmtId="164" fontId="6" fillId="0" borderId="6" xfId="4" applyNumberFormat="1" applyFont="1" applyFill="1" applyBorder="1" applyAlignment="1" applyProtection="1">
      <alignment horizontal="left"/>
    </xf>
    <xf numFmtId="164" fontId="6" fillId="0" borderId="2" xfId="4" applyNumberFormat="1" applyFont="1" applyFill="1" applyBorder="1" applyAlignment="1" applyProtection="1">
      <alignment horizontal="left"/>
    </xf>
    <xf numFmtId="1" fontId="5" fillId="0" borderId="13" xfId="6" applyNumberFormat="1" applyFont="1" applyFill="1" applyBorder="1" applyAlignment="1" applyProtection="1">
      <alignment horizontal="center" vertical="center"/>
    </xf>
    <xf numFmtId="1" fontId="5" fillId="0" borderId="1" xfId="6" applyNumberFormat="1" applyFont="1" applyFill="1" applyBorder="1" applyAlignment="1" applyProtection="1">
      <alignment horizontal="center" vertical="center"/>
    </xf>
    <xf numFmtId="1" fontId="5" fillId="0" borderId="4" xfId="6" applyNumberFormat="1" applyFont="1" applyFill="1" applyBorder="1" applyAlignment="1" applyProtection="1">
      <alignment horizontal="center" vertical="center"/>
    </xf>
    <xf numFmtId="1" fontId="5" fillId="0" borderId="5" xfId="6" applyNumberFormat="1" applyFont="1" applyFill="1" applyBorder="1" applyAlignment="1" applyProtection="1">
      <alignment horizontal="center" vertical="center"/>
    </xf>
    <xf numFmtId="166" fontId="5" fillId="0" borderId="4" xfId="6" applyNumberFormat="1" applyFont="1" applyFill="1" applyBorder="1" applyAlignment="1" applyProtection="1">
      <alignment horizontal="center" vertical="center"/>
    </xf>
    <xf numFmtId="164" fontId="5" fillId="0" borderId="22" xfId="6" applyNumberFormat="1" applyFont="1" applyFill="1" applyBorder="1" applyAlignment="1" applyProtection="1">
      <alignment horizontal="center" vertical="center"/>
    </xf>
    <xf numFmtId="164" fontId="5" fillId="0" borderId="23" xfId="6" applyNumberFormat="1" applyFont="1" applyFill="1" applyBorder="1" applyAlignment="1" applyProtection="1">
      <alignment horizontal="center" vertical="center"/>
    </xf>
    <xf numFmtId="164" fontId="5" fillId="0" borderId="24" xfId="6" applyNumberFormat="1" applyFont="1" applyFill="1" applyBorder="1" applyAlignment="1" applyProtection="1">
      <alignment horizontal="center" vertical="center"/>
    </xf>
    <xf numFmtId="164" fontId="5" fillId="0" borderId="26" xfId="6" applyNumberFormat="1" applyFont="1" applyFill="1" applyBorder="1" applyAlignment="1" applyProtection="1">
      <alignment horizontal="right" vertical="center"/>
    </xf>
    <xf numFmtId="164" fontId="5" fillId="0" borderId="27" xfId="6" applyNumberFormat="1" applyFont="1" applyFill="1" applyBorder="1" applyAlignment="1" applyProtection="1">
      <alignment horizontal="right" vertical="center"/>
    </xf>
    <xf numFmtId="164" fontId="5" fillId="0" borderId="25" xfId="6" applyNumberFormat="1" applyFont="1" applyFill="1" applyBorder="1" applyAlignment="1" applyProtection="1">
      <alignment horizontal="right" vertical="center"/>
    </xf>
    <xf numFmtId="164" fontId="5" fillId="0" borderId="28" xfId="6" applyNumberFormat="1" applyFont="1" applyFill="1" applyBorder="1" applyAlignment="1" applyProtection="1">
      <alignment horizontal="right" vertical="center"/>
    </xf>
    <xf numFmtId="164" fontId="5" fillId="0" borderId="29" xfId="6" applyNumberFormat="1" applyFont="1" applyFill="1" applyBorder="1" applyAlignment="1" applyProtection="1">
      <alignment horizontal="right" vertical="center"/>
    </xf>
    <xf numFmtId="164" fontId="5" fillId="0" borderId="31" xfId="6" applyNumberFormat="1" applyFont="1" applyFill="1" applyBorder="1" applyAlignment="1" applyProtection="1">
      <alignment horizontal="right" vertical="center"/>
    </xf>
    <xf numFmtId="164" fontId="5" fillId="0" borderId="30" xfId="6" applyNumberFormat="1" applyFont="1" applyFill="1" applyBorder="1" applyAlignment="1" applyProtection="1">
      <alignment horizontal="right" vertical="center"/>
    </xf>
    <xf numFmtId="1" fontId="5" fillId="0" borderId="15" xfId="6" applyNumberFormat="1" applyFont="1" applyFill="1" applyBorder="1" applyAlignment="1" applyProtection="1">
      <alignment horizontal="center" vertical="center"/>
    </xf>
    <xf numFmtId="1" fontId="6" fillId="0" borderId="0" xfId="6" applyNumberFormat="1" applyFont="1" applyFill="1" applyBorder="1" applyAlignment="1" applyProtection="1">
      <alignment horizontal="center" vertical="center"/>
    </xf>
    <xf numFmtId="1" fontId="6" fillId="0" borderId="0" xfId="4" applyNumberFormat="1" applyFont="1" applyFill="1" applyBorder="1" applyAlignment="1" applyProtection="1">
      <alignment horizontal="center" vertical="center"/>
    </xf>
    <xf numFmtId="164" fontId="5" fillId="0" borderId="14" xfId="6" applyNumberFormat="1" applyFont="1" applyFill="1" applyBorder="1" applyAlignment="1" applyProtection="1">
      <alignment horizontal="left" vertical="center"/>
    </xf>
    <xf numFmtId="164" fontId="5" fillId="0" borderId="4" xfId="6" applyNumberFormat="1" applyFont="1" applyFill="1" applyBorder="1" applyAlignment="1" applyProtection="1">
      <alignment vertical="center"/>
    </xf>
    <xf numFmtId="164" fontId="5" fillId="0" borderId="1" xfId="6" applyNumberFormat="1" applyFont="1" applyFill="1" applyBorder="1" applyAlignment="1" applyProtection="1">
      <alignment vertical="center"/>
    </xf>
    <xf numFmtId="1" fontId="6" fillId="0" borderId="14" xfId="4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vertical="center"/>
    </xf>
    <xf numFmtId="164" fontId="5" fillId="0" borderId="4" xfId="6" applyNumberFormat="1" applyFont="1" applyFill="1" applyBorder="1" applyAlignment="1" applyProtection="1">
      <alignment horizontal="right" vertical="center"/>
    </xf>
    <xf numFmtId="164" fontId="5" fillId="0" borderId="4" xfId="6" applyNumberFormat="1" applyFont="1" applyFill="1" applyBorder="1" applyAlignment="1" applyProtection="1">
      <alignment horizontal="center" vertical="center"/>
    </xf>
    <xf numFmtId="164" fontId="5" fillId="0" borderId="4" xfId="4" applyNumberFormat="1" applyFont="1" applyFill="1" applyBorder="1" applyAlignment="1" applyProtection="1">
      <alignment vertical="center"/>
    </xf>
    <xf numFmtId="164" fontId="5" fillId="0" borderId="1" xfId="6" applyNumberFormat="1" applyFont="1" applyFill="1" applyBorder="1" applyAlignment="1" applyProtection="1">
      <alignment horizontal="center" vertical="center"/>
    </xf>
    <xf numFmtId="164" fontId="5" fillId="0" borderId="4" xfId="6" applyNumberFormat="1" applyFont="1" applyFill="1" applyBorder="1" applyAlignment="1" applyProtection="1">
      <alignment horizontal="centerContinuous" vertical="center"/>
    </xf>
    <xf numFmtId="164" fontId="5" fillId="0" borderId="5" xfId="6" applyNumberFormat="1" applyFont="1" applyFill="1" applyBorder="1" applyAlignment="1" applyProtection="1">
      <alignment horizontal="center" vertical="center"/>
    </xf>
    <xf numFmtId="165" fontId="5" fillId="0" borderId="1" xfId="6" applyNumberFormat="1" applyFont="1" applyFill="1" applyBorder="1" applyAlignment="1" applyProtection="1">
      <alignment vertical="center"/>
    </xf>
    <xf numFmtId="165" fontId="5" fillId="0" borderId="5" xfId="6" applyNumberFormat="1" applyFont="1" applyFill="1" applyBorder="1" applyAlignment="1" applyProtection="1">
      <alignment vertical="center"/>
    </xf>
    <xf numFmtId="165" fontId="5" fillId="0" borderId="4" xfId="6" applyNumberFormat="1" applyFont="1" applyFill="1" applyBorder="1" applyAlignment="1" applyProtection="1">
      <alignment vertical="center"/>
    </xf>
    <xf numFmtId="164" fontId="5" fillId="0" borderId="34" xfId="6" applyNumberFormat="1" applyFont="1" applyFill="1" applyBorder="1" applyAlignment="1" applyProtection="1">
      <alignment vertical="center"/>
    </xf>
    <xf numFmtId="0" fontId="1" fillId="0" borderId="15" xfId="1" applyFill="1" applyBorder="1" applyAlignment="1" applyProtection="1">
      <alignment horizontal="left" vertical="center"/>
    </xf>
    <xf numFmtId="165" fontId="5" fillId="0" borderId="38" xfId="6" applyNumberFormat="1" applyFont="1" applyFill="1" applyBorder="1" applyAlignment="1" applyProtection="1">
      <alignment vertical="center"/>
    </xf>
    <xf numFmtId="165" fontId="5" fillId="0" borderId="4" xfId="6" applyNumberFormat="1" applyFont="1" applyFill="1" applyBorder="1" applyAlignment="1" applyProtection="1">
      <alignment horizontal="center" vertical="center"/>
    </xf>
    <xf numFmtId="1" fontId="2" fillId="0" borderId="14" xfId="4" applyNumberFormat="1" applyFont="1" applyFill="1" applyBorder="1" applyAlignment="1" applyProtection="1">
      <alignment horizontal="center" vertical="center"/>
    </xf>
    <xf numFmtId="164" fontId="5" fillId="0" borderId="40" xfId="6" applyNumberFormat="1" applyFont="1" applyFill="1" applyBorder="1" applyAlignment="1" applyProtection="1">
      <alignment horizontal="center" vertical="center"/>
    </xf>
    <xf numFmtId="164" fontId="6" fillId="0" borderId="41" xfId="4" applyNumberFormat="1" applyFont="1" applyFill="1" applyBorder="1" applyAlignment="1" applyProtection="1">
      <alignment horizontal="left"/>
    </xf>
    <xf numFmtId="164" fontId="5" fillId="0" borderId="5" xfId="6" applyNumberFormat="1" applyFont="1" applyFill="1" applyBorder="1" applyAlignment="1" applyProtection="1">
      <alignment horizontal="centerContinuous" vertical="center"/>
    </xf>
    <xf numFmtId="164" fontId="5" fillId="0" borderId="4" xfId="7" applyFont="1" applyFill="1" applyBorder="1" applyAlignment="1" applyProtection="1">
      <alignment horizontal="center" vertical="center"/>
    </xf>
    <xf numFmtId="166" fontId="5" fillId="0" borderId="4" xfId="4" applyNumberFormat="1" applyFont="1" applyFill="1" applyBorder="1" applyAlignment="1" applyProtection="1">
      <alignment horizontal="center" vertical="center"/>
    </xf>
    <xf numFmtId="165" fontId="7" fillId="0" borderId="37" xfId="6" applyNumberFormat="1" applyFont="1" applyFill="1" applyBorder="1" applyAlignment="1" applyProtection="1">
      <alignment vertical="center"/>
    </xf>
    <xf numFmtId="164" fontId="5" fillId="0" borderId="25" xfId="1" applyNumberFormat="1" applyFont="1" applyFill="1" applyBorder="1" applyAlignment="1" applyProtection="1">
      <alignment horizontal="center" vertical="center"/>
    </xf>
    <xf numFmtId="165" fontId="7" fillId="0" borderId="39" xfId="6" applyNumberFormat="1" applyFont="1" applyFill="1" applyBorder="1" applyAlignment="1" applyProtection="1">
      <alignment vertical="center"/>
    </xf>
    <xf numFmtId="1" fontId="14" fillId="0" borderId="4" xfId="6" applyNumberFormat="1" applyFont="1" applyFill="1" applyBorder="1" applyAlignment="1" applyProtection="1">
      <alignment horizontal="center" vertical="center"/>
    </xf>
    <xf numFmtId="166" fontId="14" fillId="0" borderId="4" xfId="6" applyNumberFormat="1" applyFont="1" applyFill="1" applyBorder="1" applyAlignment="1" applyProtection="1">
      <alignment horizontal="center" vertical="center"/>
    </xf>
    <xf numFmtId="0" fontId="5" fillId="0" borderId="8" xfId="3" applyFont="1" applyBorder="1" applyAlignment="1">
      <alignment horizontal="right" vertical="top"/>
    </xf>
    <xf numFmtId="0" fontId="2" fillId="0" borderId="0" xfId="3" applyFont="1" applyAlignment="1">
      <alignment vertical="top"/>
    </xf>
    <xf numFmtId="0" fontId="5" fillId="0" borderId="15" xfId="0" applyFont="1" applyBorder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top"/>
    </xf>
    <xf numFmtId="0" fontId="5" fillId="0" borderId="16" xfId="3" applyFont="1" applyBorder="1" applyAlignment="1">
      <alignment horizontal="right" vertical="top"/>
    </xf>
    <xf numFmtId="1" fontId="5" fillId="0" borderId="0" xfId="0" applyNumberFormat="1" applyFont="1" applyAlignment="1">
      <alignment horizontal="center" vertical="center"/>
    </xf>
    <xf numFmtId="0" fontId="11" fillId="0" borderId="0" xfId="3" applyFont="1" applyAlignment="1">
      <alignment vertical="top"/>
    </xf>
    <xf numFmtId="0" fontId="5" fillId="0" borderId="9" xfId="0" applyFont="1" applyBorder="1" applyAlignment="1">
      <alignment vertical="center"/>
    </xf>
    <xf numFmtId="0" fontId="5" fillId="0" borderId="13" xfId="0" applyFont="1" applyBorder="1" applyAlignment="1">
      <alignment horizontal="right" vertical="top"/>
    </xf>
    <xf numFmtId="0" fontId="5" fillId="0" borderId="13" xfId="0" applyFont="1" applyBorder="1" applyAlignment="1">
      <alignment vertical="top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5" fillId="0" borderId="8" xfId="0" applyFont="1" applyBorder="1" applyAlignment="1">
      <alignment horizontal="right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top"/>
    </xf>
    <xf numFmtId="0" fontId="5" fillId="0" borderId="1" xfId="3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right" vertical="top"/>
    </xf>
    <xf numFmtId="0" fontId="5" fillId="0" borderId="0" xfId="0" applyFont="1" applyAlignment="1">
      <alignment horizontal="centerContinuous" vertical="top"/>
    </xf>
    <xf numFmtId="0" fontId="5" fillId="0" borderId="4" xfId="0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top"/>
    </xf>
    <xf numFmtId="0" fontId="5" fillId="0" borderId="4" xfId="3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right" vertical="top"/>
    </xf>
    <xf numFmtId="0" fontId="5" fillId="0" borderId="1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5" fillId="0" borderId="22" xfId="3" applyFont="1" applyBorder="1" applyAlignment="1">
      <alignment vertical="top"/>
    </xf>
    <xf numFmtId="0" fontId="5" fillId="0" borderId="1" xfId="3" applyFont="1" applyBorder="1" applyAlignment="1">
      <alignment vertical="top"/>
    </xf>
    <xf numFmtId="0" fontId="7" fillId="0" borderId="0" xfId="0" applyFont="1" applyAlignment="1">
      <alignment vertical="top"/>
    </xf>
    <xf numFmtId="0" fontId="5" fillId="0" borderId="23" xfId="3" applyFont="1" applyBorder="1" applyAlignment="1">
      <alignment vertical="top"/>
    </xf>
    <xf numFmtId="0" fontId="5" fillId="0" borderId="4" xfId="3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8" fillId="0" borderId="16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164" fontId="5" fillId="0" borderId="23" xfId="7" applyFont="1" applyFill="1" applyBorder="1" applyAlignment="1" applyProtection="1">
      <alignment vertical="top"/>
    </xf>
    <xf numFmtId="0" fontId="5" fillId="0" borderId="0" xfId="3" applyFont="1" applyAlignment="1">
      <alignment vertical="top" wrapText="1"/>
    </xf>
    <xf numFmtId="0" fontId="5" fillId="0" borderId="25" xfId="0" applyFont="1" applyBorder="1" applyAlignment="1">
      <alignment vertical="top"/>
    </xf>
    <xf numFmtId="164" fontId="5" fillId="0" borderId="23" xfId="3" applyNumberFormat="1" applyFont="1" applyBorder="1" applyAlignment="1">
      <alignment vertical="center"/>
    </xf>
    <xf numFmtId="0" fontId="9" fillId="0" borderId="15" xfId="0" applyFont="1" applyBorder="1" applyAlignment="1">
      <alignment vertical="top"/>
    </xf>
    <xf numFmtId="0" fontId="5" fillId="0" borderId="15" xfId="3" applyFont="1" applyBorder="1" applyAlignment="1">
      <alignment vertical="top"/>
    </xf>
    <xf numFmtId="0" fontId="5" fillId="0" borderId="4" xfId="3" applyFont="1" applyBorder="1" applyAlignment="1">
      <alignment horizontal="center" vertical="center"/>
    </xf>
    <xf numFmtId="0" fontId="5" fillId="0" borderId="9" xfId="3" applyFont="1" applyBorder="1" applyAlignment="1">
      <alignment vertical="top"/>
    </xf>
    <xf numFmtId="0" fontId="5" fillId="0" borderId="10" xfId="3" applyFont="1" applyBorder="1" applyAlignment="1">
      <alignment horizontal="right" vertical="top"/>
    </xf>
    <xf numFmtId="0" fontId="5" fillId="0" borderId="24" xfId="3" applyFont="1" applyBorder="1" applyAlignment="1">
      <alignment vertical="top"/>
    </xf>
    <xf numFmtId="0" fontId="5" fillId="0" borderId="5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5" fillId="0" borderId="14" xfId="3" applyFont="1" applyBorder="1" applyAlignment="1">
      <alignment horizontal="center" vertical="top"/>
    </xf>
    <xf numFmtId="0" fontId="5" fillId="0" borderId="14" xfId="3" applyFont="1" applyBorder="1" applyAlignment="1">
      <alignment horizontal="center" vertical="center"/>
    </xf>
    <xf numFmtId="0" fontId="5" fillId="0" borderId="13" xfId="3" applyFont="1" applyBorder="1" applyAlignment="1">
      <alignment vertical="top"/>
    </xf>
    <xf numFmtId="0" fontId="5" fillId="0" borderId="13" xfId="3" applyFont="1" applyBorder="1" applyAlignment="1">
      <alignment horizontal="center" vertical="center"/>
    </xf>
    <xf numFmtId="0" fontId="5" fillId="0" borderId="14" xfId="3" applyFont="1" applyBorder="1" applyAlignment="1">
      <alignment horizontal="right" vertical="top"/>
    </xf>
    <xf numFmtId="0" fontId="5" fillId="0" borderId="14" xfId="3" applyFont="1" applyBorder="1" applyAlignment="1">
      <alignment vertical="top"/>
    </xf>
    <xf numFmtId="0" fontId="5" fillId="0" borderId="26" xfId="3" applyFont="1" applyBorder="1" applyAlignment="1">
      <alignment vertical="top"/>
    </xf>
    <xf numFmtId="0" fontId="5" fillId="0" borderId="15" xfId="3" applyFont="1" applyBorder="1" applyAlignment="1">
      <alignment horizontal="left" vertical="top"/>
    </xf>
    <xf numFmtId="0" fontId="5" fillId="0" borderId="0" xfId="3" applyFont="1" applyAlignment="1">
      <alignment horizontal="right" vertical="top" wrapText="1"/>
    </xf>
    <xf numFmtId="1" fontId="5" fillId="0" borderId="0" xfId="3" applyNumberFormat="1" applyFont="1" applyAlignment="1">
      <alignment horizontal="center" vertical="center" wrapText="1"/>
    </xf>
    <xf numFmtId="0" fontId="5" fillId="0" borderId="25" xfId="3" applyFont="1" applyBorder="1" applyAlignment="1">
      <alignment vertical="top"/>
    </xf>
    <xf numFmtId="0" fontId="5" fillId="0" borderId="16" xfId="3" applyFont="1" applyBorder="1" applyAlignment="1">
      <alignment vertical="top"/>
    </xf>
    <xf numFmtId="0" fontId="5" fillId="0" borderId="0" xfId="3" applyFont="1" applyAlignment="1">
      <alignment horizontal="center" vertical="center"/>
    </xf>
    <xf numFmtId="0" fontId="5" fillId="0" borderId="3" xfId="3" applyFont="1" applyBorder="1" applyAlignment="1">
      <alignment horizontal="center" vertical="top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5" fillId="0" borderId="9" xfId="3" applyFont="1" applyBorder="1" applyAlignment="1">
      <alignment horizontal="center" vertical="top"/>
    </xf>
    <xf numFmtId="0" fontId="5" fillId="0" borderId="13" xfId="3" applyFont="1" applyBorder="1" applyAlignment="1">
      <alignment horizontal="center" vertical="top"/>
    </xf>
    <xf numFmtId="0" fontId="5" fillId="0" borderId="5" xfId="3" applyFont="1" applyBorder="1" applyAlignment="1">
      <alignment horizontal="center" vertical="center"/>
    </xf>
    <xf numFmtId="0" fontId="5" fillId="0" borderId="14" xfId="3" applyFont="1" applyBorder="1" applyAlignment="1">
      <alignment vertical="top" wrapText="1"/>
    </xf>
    <xf numFmtId="0" fontId="5" fillId="0" borderId="13" xfId="3" applyFont="1" applyBorder="1" applyAlignment="1">
      <alignment vertical="top" wrapText="1"/>
    </xf>
    <xf numFmtId="0" fontId="5" fillId="0" borderId="0" xfId="3" applyFont="1" applyAlignment="1">
      <alignment horizontal="right" vertical="top"/>
    </xf>
    <xf numFmtId="0" fontId="5" fillId="0" borderId="15" xfId="3" applyFont="1" applyBorder="1" applyAlignment="1">
      <alignment horizontal="left" vertical="top" wrapText="1"/>
    </xf>
    <xf numFmtId="0" fontId="5" fillId="0" borderId="15" xfId="3" applyFont="1" applyBorder="1" applyAlignment="1">
      <alignment horizontal="center" vertical="center"/>
    </xf>
    <xf numFmtId="0" fontId="5" fillId="0" borderId="11" xfId="3" applyFont="1" applyBorder="1" applyAlignment="1">
      <alignment vertical="top" wrapText="1"/>
    </xf>
    <xf numFmtId="0" fontId="5" fillId="0" borderId="16" xfId="3" applyFont="1" applyBorder="1" applyAlignment="1">
      <alignment horizontal="center" vertical="center"/>
    </xf>
    <xf numFmtId="1" fontId="5" fillId="0" borderId="0" xfId="3" applyNumberFormat="1" applyFont="1" applyAlignment="1">
      <alignment horizontal="center" vertical="center"/>
    </xf>
    <xf numFmtId="0" fontId="5" fillId="0" borderId="13" xfId="3" applyFont="1" applyBorder="1" applyAlignment="1">
      <alignment horizontal="right" vertical="top"/>
    </xf>
    <xf numFmtId="0" fontId="5" fillId="0" borderId="0" xfId="3" applyFont="1" applyAlignment="1">
      <alignment horizontal="centerContinuous" vertical="top"/>
    </xf>
    <xf numFmtId="164" fontId="5" fillId="0" borderId="23" xfId="6" applyNumberFormat="1" applyFont="1" applyFill="1" applyBorder="1" applyAlignment="1" applyProtection="1">
      <alignment vertical="center"/>
    </xf>
    <xf numFmtId="0" fontId="14" fillId="0" borderId="16" xfId="0" applyFont="1" applyBorder="1" applyAlignment="1">
      <alignment horizontal="right" vertical="top"/>
    </xf>
    <xf numFmtId="0" fontId="14" fillId="0" borderId="0" xfId="0" applyFont="1" applyAlignment="1">
      <alignment vertical="top" wrapText="1"/>
    </xf>
    <xf numFmtId="0" fontId="14" fillId="0" borderId="4" xfId="0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top"/>
    </xf>
    <xf numFmtId="0" fontId="10" fillId="0" borderId="15" xfId="3" applyFont="1" applyBorder="1" applyAlignment="1">
      <alignment vertical="top"/>
    </xf>
    <xf numFmtId="0" fontId="5" fillId="0" borderId="15" xfId="3" applyFont="1" applyBorder="1" applyAlignment="1">
      <alignment horizontal="centerContinuous" vertical="top"/>
    </xf>
    <xf numFmtId="0" fontId="7" fillId="0" borderId="3" xfId="3" applyFont="1" applyBorder="1" applyAlignment="1">
      <alignment vertical="top"/>
    </xf>
    <xf numFmtId="0" fontId="7" fillId="0" borderId="14" xfId="3" applyFont="1" applyBorder="1" applyAlignment="1">
      <alignment horizontal="right" vertical="top"/>
    </xf>
    <xf numFmtId="0" fontId="7" fillId="0" borderId="14" xfId="3" applyFont="1" applyBorder="1" applyAlignment="1">
      <alignment vertical="top"/>
    </xf>
    <xf numFmtId="1" fontId="7" fillId="0" borderId="8" xfId="3" applyNumberFormat="1" applyFont="1" applyBorder="1" applyAlignment="1">
      <alignment horizontal="center" vertical="center"/>
    </xf>
    <xf numFmtId="0" fontId="7" fillId="0" borderId="15" xfId="3" applyFont="1" applyBorder="1" applyAlignment="1">
      <alignment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vertical="top"/>
    </xf>
    <xf numFmtId="1" fontId="7" fillId="0" borderId="16" xfId="3" applyNumberFormat="1" applyFont="1" applyBorder="1" applyAlignment="1">
      <alignment horizontal="center" vertical="center"/>
    </xf>
    <xf numFmtId="0" fontId="5" fillId="0" borderId="0" xfId="3" applyFont="1" applyAlignment="1">
      <alignment horizontal="left" vertical="top"/>
    </xf>
    <xf numFmtId="1" fontId="5" fillId="0" borderId="16" xfId="3" applyNumberFormat="1" applyFont="1" applyBorder="1" applyAlignment="1">
      <alignment horizontal="center" vertical="center"/>
    </xf>
    <xf numFmtId="0" fontId="5" fillId="0" borderId="19" xfId="3" applyFont="1" applyBorder="1" applyAlignment="1">
      <alignment vertical="top"/>
    </xf>
    <xf numFmtId="0" fontId="5" fillId="0" borderId="18" xfId="3" applyFont="1" applyBorder="1" applyAlignment="1">
      <alignment horizontal="right" vertical="top"/>
    </xf>
    <xf numFmtId="0" fontId="5" fillId="0" borderId="0" xfId="3" applyFont="1" applyAlignment="1">
      <alignment horizontal="left" vertical="top" wrapText="1"/>
    </xf>
    <xf numFmtId="1" fontId="5" fillId="0" borderId="16" xfId="3" applyNumberFormat="1" applyFont="1" applyBorder="1" applyAlignment="1">
      <alignment horizontal="center" vertical="center" wrapText="1"/>
    </xf>
    <xf numFmtId="0" fontId="7" fillId="0" borderId="15" xfId="3" applyFont="1" applyBorder="1" applyAlignment="1">
      <alignment vertical="center"/>
    </xf>
    <xf numFmtId="0" fontId="5" fillId="0" borderId="0" xfId="3" applyFont="1" applyAlignment="1">
      <alignment horizontal="left" vertical="center" wrapText="1"/>
    </xf>
    <xf numFmtId="0" fontId="5" fillId="0" borderId="15" xfId="3" applyFont="1" applyBorder="1" applyAlignment="1">
      <alignment vertical="center"/>
    </xf>
    <xf numFmtId="0" fontId="5" fillId="0" borderId="15" xfId="3" applyFont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5" fillId="0" borderId="17" xfId="3" applyFont="1" applyBorder="1" applyAlignment="1">
      <alignment vertical="top"/>
    </xf>
    <xf numFmtId="165" fontId="5" fillId="0" borderId="27" xfId="3" applyNumberFormat="1" applyFont="1" applyBorder="1" applyAlignment="1">
      <alignment vertical="top"/>
    </xf>
    <xf numFmtId="0" fontId="2" fillId="0" borderId="3" xfId="3" applyFont="1" applyBorder="1" applyAlignment="1">
      <alignment vertical="top"/>
    </xf>
    <xf numFmtId="0" fontId="2" fillId="0" borderId="14" xfId="3" applyFont="1" applyBorder="1" applyAlignment="1">
      <alignment horizontal="right" vertical="top"/>
    </xf>
    <xf numFmtId="0" fontId="2" fillId="0" borderId="14" xfId="3" applyFont="1" applyBorder="1" applyAlignment="1">
      <alignment vertical="top"/>
    </xf>
    <xf numFmtId="0" fontId="2" fillId="0" borderId="14" xfId="3" applyFont="1" applyBorder="1" applyAlignment="1">
      <alignment horizontal="center" vertical="center"/>
    </xf>
    <xf numFmtId="0" fontId="5" fillId="0" borderId="8" xfId="3" applyFont="1" applyBorder="1" applyAlignment="1">
      <alignment vertical="top"/>
    </xf>
    <xf numFmtId="1" fontId="5" fillId="0" borderId="0" xfId="3" applyNumberFormat="1" applyFont="1" applyAlignment="1">
      <alignment horizontal="center" vertical="top"/>
    </xf>
    <xf numFmtId="0" fontId="5" fillId="0" borderId="9" xfId="3" applyFont="1" applyBorder="1" applyAlignment="1">
      <alignment vertical="center"/>
    </xf>
    <xf numFmtId="164" fontId="5" fillId="0" borderId="33" xfId="6" applyNumberFormat="1" applyFont="1" applyFill="1" applyBorder="1" applyAlignment="1" applyProtection="1">
      <alignment horizontal="center" vertical="center"/>
    </xf>
    <xf numFmtId="0" fontId="8" fillId="0" borderId="16" xfId="3" applyFont="1" applyBorder="1" applyAlignment="1">
      <alignment horizontal="right" vertical="top"/>
    </xf>
    <xf numFmtId="164" fontId="6" fillId="0" borderId="23" xfId="6" applyNumberFormat="1" applyFont="1" applyFill="1" applyBorder="1" applyAlignment="1" applyProtection="1">
      <alignment vertical="center"/>
    </xf>
    <xf numFmtId="164" fontId="6" fillId="0" borderId="23" xfId="6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vertical="top" wrapText="1"/>
    </xf>
    <xf numFmtId="164" fontId="5" fillId="0" borderId="23" xfId="4" applyNumberFormat="1" applyFont="1" applyFill="1" applyBorder="1" applyAlignment="1" applyProtection="1">
      <alignment vertical="center"/>
    </xf>
    <xf numFmtId="0" fontId="14" fillId="0" borderId="0" xfId="3" applyFont="1" applyAlignment="1">
      <alignment vertical="top" wrapText="1"/>
    </xf>
    <xf numFmtId="0" fontId="2" fillId="0" borderId="0" xfId="3" applyFont="1" applyAlignment="1">
      <alignment horizontal="right" vertical="top"/>
    </xf>
    <xf numFmtId="0" fontId="2" fillId="0" borderId="0" xfId="3" applyFont="1" applyAlignment="1">
      <alignment horizontal="center" vertical="center"/>
    </xf>
    <xf numFmtId="164" fontId="5" fillId="3" borderId="11" xfId="7" applyFont="1" applyFill="1" applyBorder="1" applyAlignment="1" applyProtection="1">
      <alignment horizontal="center" vertical="center"/>
    </xf>
    <xf numFmtId="164" fontId="5" fillId="2" borderId="23" xfId="7" applyFont="1" applyFill="1" applyBorder="1" applyAlignment="1" applyProtection="1">
      <alignment vertical="top"/>
      <protection locked="0"/>
    </xf>
    <xf numFmtId="10" fontId="5" fillId="2" borderId="23" xfId="3" applyNumberFormat="1" applyFont="1" applyFill="1" applyBorder="1" applyAlignment="1" applyProtection="1">
      <alignment horizontal="center" vertical="center"/>
      <protection locked="0"/>
    </xf>
    <xf numFmtId="164" fontId="5" fillId="2" borderId="23" xfId="3" applyNumberFormat="1" applyFont="1" applyFill="1" applyBorder="1" applyAlignment="1" applyProtection="1">
      <alignment vertical="top"/>
      <protection locked="0"/>
    </xf>
    <xf numFmtId="164" fontId="5" fillId="2" borderId="23" xfId="7" applyFont="1" applyFill="1" applyBorder="1" applyAlignment="1" applyProtection="1">
      <alignment vertical="center"/>
      <protection locked="0"/>
    </xf>
    <xf numFmtId="0" fontId="5" fillId="0" borderId="15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5" fillId="0" borderId="16" xfId="3" applyFont="1" applyBorder="1" applyAlignment="1">
      <alignment horizontal="left" vertical="top" wrapText="1"/>
    </xf>
    <xf numFmtId="0" fontId="12" fillId="0" borderId="15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5" fillId="0" borderId="19" xfId="3" applyFont="1" applyBorder="1" applyAlignment="1">
      <alignment horizontal="right" vertical="top"/>
    </xf>
    <xf numFmtId="0" fontId="5" fillId="0" borderId="18" xfId="3" applyFont="1" applyBorder="1" applyAlignment="1">
      <alignment horizontal="right" vertical="top"/>
    </xf>
    <xf numFmtId="0" fontId="5" fillId="0" borderId="20" xfId="3" applyFont="1" applyBorder="1" applyAlignment="1">
      <alignment horizontal="right" vertical="top"/>
    </xf>
    <xf numFmtId="0" fontId="5" fillId="0" borderId="19" xfId="3" applyFont="1" applyBorder="1" applyAlignment="1">
      <alignment horizontal="left" vertical="top"/>
    </xf>
    <xf numFmtId="0" fontId="5" fillId="0" borderId="18" xfId="3" applyFont="1" applyBorder="1" applyAlignment="1">
      <alignment horizontal="left" vertical="top"/>
    </xf>
    <xf numFmtId="0" fontId="3" fillId="0" borderId="15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5" fillId="0" borderId="9" xfId="3" applyFont="1" applyBorder="1" applyAlignment="1">
      <alignment horizontal="left" vertical="top"/>
    </xf>
    <xf numFmtId="0" fontId="5" fillId="0" borderId="13" xfId="3" applyFont="1" applyBorder="1" applyAlignment="1">
      <alignment horizontal="left" vertical="top"/>
    </xf>
    <xf numFmtId="0" fontId="5" fillId="0" borderId="10" xfId="3" applyFont="1" applyBorder="1" applyAlignment="1">
      <alignment horizontal="left" vertical="top"/>
    </xf>
    <xf numFmtId="0" fontId="7" fillId="0" borderId="32" xfId="3" applyFont="1" applyBorder="1" applyAlignment="1">
      <alignment horizontal="center" vertical="top"/>
    </xf>
    <xf numFmtId="0" fontId="7" fillId="0" borderId="36" xfId="3" applyFont="1" applyBorder="1" applyAlignment="1">
      <alignment horizontal="center" vertical="top"/>
    </xf>
    <xf numFmtId="0" fontId="12" fillId="0" borderId="3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top"/>
    </xf>
    <xf numFmtId="0" fontId="5" fillId="0" borderId="35" xfId="3" applyFont="1" applyBorder="1" applyAlignment="1">
      <alignment horizontal="center" vertical="top"/>
    </xf>
    <xf numFmtId="0" fontId="5" fillId="0" borderId="12" xfId="3" applyFont="1" applyBorder="1" applyAlignment="1">
      <alignment horizontal="center" vertical="top"/>
    </xf>
    <xf numFmtId="0" fontId="5" fillId="0" borderId="34" xfId="3" applyFont="1" applyBorder="1" applyAlignment="1">
      <alignment horizontal="center" vertical="top"/>
    </xf>
  </cellXfs>
  <cellStyles count="8">
    <cellStyle name="Comma" xfId="7" builtinId="3"/>
    <cellStyle name="Comma 2" xfId="4"/>
    <cellStyle name="Comma 2 2" xfId="6"/>
    <cellStyle name="Comma0" xfId="2"/>
    <cellStyle name="Hyperlink" xfId="1" builtinId="8"/>
    <cellStyle name="Normal" xfId="0" builtinId="0"/>
    <cellStyle name="Normal 2" xfId="3"/>
    <cellStyle name="Percent 2" xfId="5"/>
  </cellStyles>
  <dxfs count="2"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98</xdr:row>
      <xdr:rowOff>30480</xdr:rowOff>
    </xdr:from>
    <xdr:to>
      <xdr:col>3</xdr:col>
      <xdr:colOff>628650</xdr:colOff>
      <xdr:row>100</xdr:row>
      <xdr:rowOff>238091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xmlns="" id="{2B8DB541-47DC-2C47-9149-1C75870D6DF3}"/>
            </a:ext>
          </a:extLst>
        </xdr:cNvPr>
        <xdr:cNvCxnSpPr/>
      </xdr:nvCxnSpPr>
      <xdr:spPr>
        <a:xfrm flipV="1">
          <a:off x="4876800" y="19969480"/>
          <a:ext cx="628650" cy="550511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  <pageSetUpPr fitToPage="1"/>
  </sheetPr>
  <dimension ref="A1:G467"/>
  <sheetViews>
    <sheetView tabSelected="1" view="pageBreakPreview" zoomScale="98" zoomScaleNormal="85" zoomScaleSheetLayoutView="98" workbookViewId="0">
      <selection activeCell="F25" sqref="F25"/>
    </sheetView>
  </sheetViews>
  <sheetFormatPr defaultColWidth="16" defaultRowHeight="12.75" x14ac:dyDescent="0.25"/>
  <cols>
    <col min="1" max="1" width="9.7109375" style="59" customWidth="1"/>
    <col min="2" max="2" width="4.85546875" style="181" customWidth="1"/>
    <col min="3" max="3" width="52.140625" style="59" customWidth="1"/>
    <col min="4" max="4" width="9.7109375" style="182" customWidth="1"/>
    <col min="5" max="5" width="14" style="8" customWidth="1"/>
    <col min="6" max="7" width="16" style="64"/>
    <col min="8" max="26" width="16" style="59"/>
    <col min="27" max="27" width="9.7109375" style="59" customWidth="1"/>
    <col min="28" max="28" width="3.7109375" style="59" customWidth="1"/>
    <col min="29" max="29" width="50.7109375" style="59" customWidth="1"/>
    <col min="30" max="30" width="9.7109375" style="59" customWidth="1"/>
    <col min="31" max="31" width="10.7109375" style="59" customWidth="1"/>
    <col min="32" max="32" width="12.7109375" style="59" customWidth="1"/>
    <col min="33" max="34" width="16.7109375" style="59" customWidth="1"/>
    <col min="35" max="35" width="19.85546875" style="59" bestFit="1" customWidth="1"/>
    <col min="36" max="282" width="16" style="59"/>
    <col min="283" max="283" width="9.7109375" style="59" customWidth="1"/>
    <col min="284" max="284" width="3.7109375" style="59" customWidth="1"/>
    <col min="285" max="285" width="50.7109375" style="59" customWidth="1"/>
    <col min="286" max="286" width="9.7109375" style="59" customWidth="1"/>
    <col min="287" max="287" width="10.7109375" style="59" customWidth="1"/>
    <col min="288" max="288" width="12.7109375" style="59" customWidth="1"/>
    <col min="289" max="290" width="16.7109375" style="59" customWidth="1"/>
    <col min="291" max="291" width="19.85546875" style="59" bestFit="1" customWidth="1"/>
    <col min="292" max="538" width="16" style="59"/>
    <col min="539" max="539" width="9.7109375" style="59" customWidth="1"/>
    <col min="540" max="540" width="3.7109375" style="59" customWidth="1"/>
    <col min="541" max="541" width="50.7109375" style="59" customWidth="1"/>
    <col min="542" max="542" width="9.7109375" style="59" customWidth="1"/>
    <col min="543" max="543" width="10.7109375" style="59" customWidth="1"/>
    <col min="544" max="544" width="12.7109375" style="59" customWidth="1"/>
    <col min="545" max="546" width="16.7109375" style="59" customWidth="1"/>
    <col min="547" max="547" width="19.85546875" style="59" bestFit="1" customWidth="1"/>
    <col min="548" max="794" width="16" style="59"/>
    <col min="795" max="795" width="9.7109375" style="59" customWidth="1"/>
    <col min="796" max="796" width="3.7109375" style="59" customWidth="1"/>
    <col min="797" max="797" width="50.7109375" style="59" customWidth="1"/>
    <col min="798" max="798" width="9.7109375" style="59" customWidth="1"/>
    <col min="799" max="799" width="10.7109375" style="59" customWidth="1"/>
    <col min="800" max="800" width="12.7109375" style="59" customWidth="1"/>
    <col min="801" max="802" width="16.7109375" style="59" customWidth="1"/>
    <col min="803" max="803" width="19.85546875" style="59" bestFit="1" customWidth="1"/>
    <col min="804" max="1050" width="16" style="59"/>
    <col min="1051" max="1051" width="9.7109375" style="59" customWidth="1"/>
    <col min="1052" max="1052" width="3.7109375" style="59" customWidth="1"/>
    <col min="1053" max="1053" width="50.7109375" style="59" customWidth="1"/>
    <col min="1054" max="1054" width="9.7109375" style="59" customWidth="1"/>
    <col min="1055" max="1055" width="10.7109375" style="59" customWidth="1"/>
    <col min="1056" max="1056" width="12.7109375" style="59" customWidth="1"/>
    <col min="1057" max="1058" width="16.7109375" style="59" customWidth="1"/>
    <col min="1059" max="1059" width="19.85546875" style="59" bestFit="1" customWidth="1"/>
    <col min="1060" max="1306" width="16" style="59"/>
    <col min="1307" max="1307" width="9.7109375" style="59" customWidth="1"/>
    <col min="1308" max="1308" width="3.7109375" style="59" customWidth="1"/>
    <col min="1309" max="1309" width="50.7109375" style="59" customWidth="1"/>
    <col min="1310" max="1310" width="9.7109375" style="59" customWidth="1"/>
    <col min="1311" max="1311" width="10.7109375" style="59" customWidth="1"/>
    <col min="1312" max="1312" width="12.7109375" style="59" customWidth="1"/>
    <col min="1313" max="1314" width="16.7109375" style="59" customWidth="1"/>
    <col min="1315" max="1315" width="19.85546875" style="59" bestFit="1" customWidth="1"/>
    <col min="1316" max="1562" width="16" style="59"/>
    <col min="1563" max="1563" width="9.7109375" style="59" customWidth="1"/>
    <col min="1564" max="1564" width="3.7109375" style="59" customWidth="1"/>
    <col min="1565" max="1565" width="50.7109375" style="59" customWidth="1"/>
    <col min="1566" max="1566" width="9.7109375" style="59" customWidth="1"/>
    <col min="1567" max="1567" width="10.7109375" style="59" customWidth="1"/>
    <col min="1568" max="1568" width="12.7109375" style="59" customWidth="1"/>
    <col min="1569" max="1570" width="16.7109375" style="59" customWidth="1"/>
    <col min="1571" max="1571" width="19.85546875" style="59" bestFit="1" customWidth="1"/>
    <col min="1572" max="1818" width="16" style="59"/>
    <col min="1819" max="1819" width="9.7109375" style="59" customWidth="1"/>
    <col min="1820" max="1820" width="3.7109375" style="59" customWidth="1"/>
    <col min="1821" max="1821" width="50.7109375" style="59" customWidth="1"/>
    <col min="1822" max="1822" width="9.7109375" style="59" customWidth="1"/>
    <col min="1823" max="1823" width="10.7109375" style="59" customWidth="1"/>
    <col min="1824" max="1824" width="12.7109375" style="59" customWidth="1"/>
    <col min="1825" max="1826" width="16.7109375" style="59" customWidth="1"/>
    <col min="1827" max="1827" width="19.85546875" style="59" bestFit="1" customWidth="1"/>
    <col min="1828" max="2074" width="16" style="59"/>
    <col min="2075" max="2075" width="9.7109375" style="59" customWidth="1"/>
    <col min="2076" max="2076" width="3.7109375" style="59" customWidth="1"/>
    <col min="2077" max="2077" width="50.7109375" style="59" customWidth="1"/>
    <col min="2078" max="2078" width="9.7109375" style="59" customWidth="1"/>
    <col min="2079" max="2079" width="10.7109375" style="59" customWidth="1"/>
    <col min="2080" max="2080" width="12.7109375" style="59" customWidth="1"/>
    <col min="2081" max="2082" width="16.7109375" style="59" customWidth="1"/>
    <col min="2083" max="2083" width="19.85546875" style="59" bestFit="1" customWidth="1"/>
    <col min="2084" max="2330" width="16" style="59"/>
    <col min="2331" max="2331" width="9.7109375" style="59" customWidth="1"/>
    <col min="2332" max="2332" width="3.7109375" style="59" customWidth="1"/>
    <col min="2333" max="2333" width="50.7109375" style="59" customWidth="1"/>
    <col min="2334" max="2334" width="9.7109375" style="59" customWidth="1"/>
    <col min="2335" max="2335" width="10.7109375" style="59" customWidth="1"/>
    <col min="2336" max="2336" width="12.7109375" style="59" customWidth="1"/>
    <col min="2337" max="2338" width="16.7109375" style="59" customWidth="1"/>
    <col min="2339" max="2339" width="19.85546875" style="59" bestFit="1" customWidth="1"/>
    <col min="2340" max="2586" width="16" style="59"/>
    <col min="2587" max="2587" width="9.7109375" style="59" customWidth="1"/>
    <col min="2588" max="2588" width="3.7109375" style="59" customWidth="1"/>
    <col min="2589" max="2589" width="50.7109375" style="59" customWidth="1"/>
    <col min="2590" max="2590" width="9.7109375" style="59" customWidth="1"/>
    <col min="2591" max="2591" width="10.7109375" style="59" customWidth="1"/>
    <col min="2592" max="2592" width="12.7109375" style="59" customWidth="1"/>
    <col min="2593" max="2594" width="16.7109375" style="59" customWidth="1"/>
    <col min="2595" max="2595" width="19.85546875" style="59" bestFit="1" customWidth="1"/>
    <col min="2596" max="2842" width="16" style="59"/>
    <col min="2843" max="2843" width="9.7109375" style="59" customWidth="1"/>
    <col min="2844" max="2844" width="3.7109375" style="59" customWidth="1"/>
    <col min="2845" max="2845" width="50.7109375" style="59" customWidth="1"/>
    <col min="2846" max="2846" width="9.7109375" style="59" customWidth="1"/>
    <col min="2847" max="2847" width="10.7109375" style="59" customWidth="1"/>
    <col min="2848" max="2848" width="12.7109375" style="59" customWidth="1"/>
    <col min="2849" max="2850" width="16.7109375" style="59" customWidth="1"/>
    <col min="2851" max="2851" width="19.85546875" style="59" bestFit="1" customWidth="1"/>
    <col min="2852" max="3098" width="16" style="59"/>
    <col min="3099" max="3099" width="9.7109375" style="59" customWidth="1"/>
    <col min="3100" max="3100" width="3.7109375" style="59" customWidth="1"/>
    <col min="3101" max="3101" width="50.7109375" style="59" customWidth="1"/>
    <col min="3102" max="3102" width="9.7109375" style="59" customWidth="1"/>
    <col min="3103" max="3103" width="10.7109375" style="59" customWidth="1"/>
    <col min="3104" max="3104" width="12.7109375" style="59" customWidth="1"/>
    <col min="3105" max="3106" width="16.7109375" style="59" customWidth="1"/>
    <col min="3107" max="3107" width="19.85546875" style="59" bestFit="1" customWidth="1"/>
    <col min="3108" max="3354" width="16" style="59"/>
    <col min="3355" max="3355" width="9.7109375" style="59" customWidth="1"/>
    <col min="3356" max="3356" width="3.7109375" style="59" customWidth="1"/>
    <col min="3357" max="3357" width="50.7109375" style="59" customWidth="1"/>
    <col min="3358" max="3358" width="9.7109375" style="59" customWidth="1"/>
    <col min="3359" max="3359" width="10.7109375" style="59" customWidth="1"/>
    <col min="3360" max="3360" width="12.7109375" style="59" customWidth="1"/>
    <col min="3361" max="3362" width="16.7109375" style="59" customWidth="1"/>
    <col min="3363" max="3363" width="19.85546875" style="59" bestFit="1" customWidth="1"/>
    <col min="3364" max="3610" width="16" style="59"/>
    <col min="3611" max="3611" width="9.7109375" style="59" customWidth="1"/>
    <col min="3612" max="3612" width="3.7109375" style="59" customWidth="1"/>
    <col min="3613" max="3613" width="50.7109375" style="59" customWidth="1"/>
    <col min="3614" max="3614" width="9.7109375" style="59" customWidth="1"/>
    <col min="3615" max="3615" width="10.7109375" style="59" customWidth="1"/>
    <col min="3616" max="3616" width="12.7109375" style="59" customWidth="1"/>
    <col min="3617" max="3618" width="16.7109375" style="59" customWidth="1"/>
    <col min="3619" max="3619" width="19.85546875" style="59" bestFit="1" customWidth="1"/>
    <col min="3620" max="3866" width="16" style="59"/>
    <col min="3867" max="3867" width="9.7109375" style="59" customWidth="1"/>
    <col min="3868" max="3868" width="3.7109375" style="59" customWidth="1"/>
    <col min="3869" max="3869" width="50.7109375" style="59" customWidth="1"/>
    <col min="3870" max="3870" width="9.7109375" style="59" customWidth="1"/>
    <col min="3871" max="3871" width="10.7109375" style="59" customWidth="1"/>
    <col min="3872" max="3872" width="12.7109375" style="59" customWidth="1"/>
    <col min="3873" max="3874" width="16.7109375" style="59" customWidth="1"/>
    <col min="3875" max="3875" width="19.85546875" style="59" bestFit="1" customWidth="1"/>
    <col min="3876" max="4122" width="16" style="59"/>
    <col min="4123" max="4123" width="9.7109375" style="59" customWidth="1"/>
    <col min="4124" max="4124" width="3.7109375" style="59" customWidth="1"/>
    <col min="4125" max="4125" width="50.7109375" style="59" customWidth="1"/>
    <col min="4126" max="4126" width="9.7109375" style="59" customWidth="1"/>
    <col min="4127" max="4127" width="10.7109375" style="59" customWidth="1"/>
    <col min="4128" max="4128" width="12.7109375" style="59" customWidth="1"/>
    <col min="4129" max="4130" width="16.7109375" style="59" customWidth="1"/>
    <col min="4131" max="4131" width="19.85546875" style="59" bestFit="1" customWidth="1"/>
    <col min="4132" max="4378" width="16" style="59"/>
    <col min="4379" max="4379" width="9.7109375" style="59" customWidth="1"/>
    <col min="4380" max="4380" width="3.7109375" style="59" customWidth="1"/>
    <col min="4381" max="4381" width="50.7109375" style="59" customWidth="1"/>
    <col min="4382" max="4382" width="9.7109375" style="59" customWidth="1"/>
    <col min="4383" max="4383" width="10.7109375" style="59" customWidth="1"/>
    <col min="4384" max="4384" width="12.7109375" style="59" customWidth="1"/>
    <col min="4385" max="4386" width="16.7109375" style="59" customWidth="1"/>
    <col min="4387" max="4387" width="19.85546875" style="59" bestFit="1" customWidth="1"/>
    <col min="4388" max="4634" width="16" style="59"/>
    <col min="4635" max="4635" width="9.7109375" style="59" customWidth="1"/>
    <col min="4636" max="4636" width="3.7109375" style="59" customWidth="1"/>
    <col min="4637" max="4637" width="50.7109375" style="59" customWidth="1"/>
    <col min="4638" max="4638" width="9.7109375" style="59" customWidth="1"/>
    <col min="4639" max="4639" width="10.7109375" style="59" customWidth="1"/>
    <col min="4640" max="4640" width="12.7109375" style="59" customWidth="1"/>
    <col min="4641" max="4642" width="16.7109375" style="59" customWidth="1"/>
    <col min="4643" max="4643" width="19.85546875" style="59" bestFit="1" customWidth="1"/>
    <col min="4644" max="4890" width="16" style="59"/>
    <col min="4891" max="4891" width="9.7109375" style="59" customWidth="1"/>
    <col min="4892" max="4892" width="3.7109375" style="59" customWidth="1"/>
    <col min="4893" max="4893" width="50.7109375" style="59" customWidth="1"/>
    <col min="4894" max="4894" width="9.7109375" style="59" customWidth="1"/>
    <col min="4895" max="4895" width="10.7109375" style="59" customWidth="1"/>
    <col min="4896" max="4896" width="12.7109375" style="59" customWidth="1"/>
    <col min="4897" max="4898" width="16.7109375" style="59" customWidth="1"/>
    <col min="4899" max="4899" width="19.85546875" style="59" bestFit="1" customWidth="1"/>
    <col min="4900" max="5146" width="16" style="59"/>
    <col min="5147" max="5147" width="9.7109375" style="59" customWidth="1"/>
    <col min="5148" max="5148" width="3.7109375" style="59" customWidth="1"/>
    <col min="5149" max="5149" width="50.7109375" style="59" customWidth="1"/>
    <col min="5150" max="5150" width="9.7109375" style="59" customWidth="1"/>
    <col min="5151" max="5151" width="10.7109375" style="59" customWidth="1"/>
    <col min="5152" max="5152" width="12.7109375" style="59" customWidth="1"/>
    <col min="5153" max="5154" width="16.7109375" style="59" customWidth="1"/>
    <col min="5155" max="5155" width="19.85546875" style="59" bestFit="1" customWidth="1"/>
    <col min="5156" max="5402" width="16" style="59"/>
    <col min="5403" max="5403" width="9.7109375" style="59" customWidth="1"/>
    <col min="5404" max="5404" width="3.7109375" style="59" customWidth="1"/>
    <col min="5405" max="5405" width="50.7109375" style="59" customWidth="1"/>
    <col min="5406" max="5406" width="9.7109375" style="59" customWidth="1"/>
    <col min="5407" max="5407" width="10.7109375" style="59" customWidth="1"/>
    <col min="5408" max="5408" width="12.7109375" style="59" customWidth="1"/>
    <col min="5409" max="5410" width="16.7109375" style="59" customWidth="1"/>
    <col min="5411" max="5411" width="19.85546875" style="59" bestFit="1" customWidth="1"/>
    <col min="5412" max="5658" width="16" style="59"/>
    <col min="5659" max="5659" width="9.7109375" style="59" customWidth="1"/>
    <col min="5660" max="5660" width="3.7109375" style="59" customWidth="1"/>
    <col min="5661" max="5661" width="50.7109375" style="59" customWidth="1"/>
    <col min="5662" max="5662" width="9.7109375" style="59" customWidth="1"/>
    <col min="5663" max="5663" width="10.7109375" style="59" customWidth="1"/>
    <col min="5664" max="5664" width="12.7109375" style="59" customWidth="1"/>
    <col min="5665" max="5666" width="16.7109375" style="59" customWidth="1"/>
    <col min="5667" max="5667" width="19.85546875" style="59" bestFit="1" customWidth="1"/>
    <col min="5668" max="5914" width="16" style="59"/>
    <col min="5915" max="5915" width="9.7109375" style="59" customWidth="1"/>
    <col min="5916" max="5916" width="3.7109375" style="59" customWidth="1"/>
    <col min="5917" max="5917" width="50.7109375" style="59" customWidth="1"/>
    <col min="5918" max="5918" width="9.7109375" style="59" customWidth="1"/>
    <col min="5919" max="5919" width="10.7109375" style="59" customWidth="1"/>
    <col min="5920" max="5920" width="12.7109375" style="59" customWidth="1"/>
    <col min="5921" max="5922" width="16.7109375" style="59" customWidth="1"/>
    <col min="5923" max="5923" width="19.85546875" style="59" bestFit="1" customWidth="1"/>
    <col min="5924" max="6170" width="16" style="59"/>
    <col min="6171" max="6171" width="9.7109375" style="59" customWidth="1"/>
    <col min="6172" max="6172" width="3.7109375" style="59" customWidth="1"/>
    <col min="6173" max="6173" width="50.7109375" style="59" customWidth="1"/>
    <col min="6174" max="6174" width="9.7109375" style="59" customWidth="1"/>
    <col min="6175" max="6175" width="10.7109375" style="59" customWidth="1"/>
    <col min="6176" max="6176" width="12.7109375" style="59" customWidth="1"/>
    <col min="6177" max="6178" width="16.7109375" style="59" customWidth="1"/>
    <col min="6179" max="6179" width="19.85546875" style="59" bestFit="1" customWidth="1"/>
    <col min="6180" max="6426" width="16" style="59"/>
    <col min="6427" max="6427" width="9.7109375" style="59" customWidth="1"/>
    <col min="6428" max="6428" width="3.7109375" style="59" customWidth="1"/>
    <col min="6429" max="6429" width="50.7109375" style="59" customWidth="1"/>
    <col min="6430" max="6430" width="9.7109375" style="59" customWidth="1"/>
    <col min="6431" max="6431" width="10.7109375" style="59" customWidth="1"/>
    <col min="6432" max="6432" width="12.7109375" style="59" customWidth="1"/>
    <col min="6433" max="6434" width="16.7109375" style="59" customWidth="1"/>
    <col min="6435" max="6435" width="19.85546875" style="59" bestFit="1" customWidth="1"/>
    <col min="6436" max="6682" width="16" style="59"/>
    <col min="6683" max="6683" width="9.7109375" style="59" customWidth="1"/>
    <col min="6684" max="6684" width="3.7109375" style="59" customWidth="1"/>
    <col min="6685" max="6685" width="50.7109375" style="59" customWidth="1"/>
    <col min="6686" max="6686" width="9.7109375" style="59" customWidth="1"/>
    <col min="6687" max="6687" width="10.7109375" style="59" customWidth="1"/>
    <col min="6688" max="6688" width="12.7109375" style="59" customWidth="1"/>
    <col min="6689" max="6690" width="16.7109375" style="59" customWidth="1"/>
    <col min="6691" max="6691" width="19.85546875" style="59" bestFit="1" customWidth="1"/>
    <col min="6692" max="6938" width="16" style="59"/>
    <col min="6939" max="6939" width="9.7109375" style="59" customWidth="1"/>
    <col min="6940" max="6940" width="3.7109375" style="59" customWidth="1"/>
    <col min="6941" max="6941" width="50.7109375" style="59" customWidth="1"/>
    <col min="6942" max="6942" width="9.7109375" style="59" customWidth="1"/>
    <col min="6943" max="6943" width="10.7109375" style="59" customWidth="1"/>
    <col min="6944" max="6944" width="12.7109375" style="59" customWidth="1"/>
    <col min="6945" max="6946" width="16.7109375" style="59" customWidth="1"/>
    <col min="6947" max="6947" width="19.85546875" style="59" bestFit="1" customWidth="1"/>
    <col min="6948" max="7194" width="16" style="59"/>
    <col min="7195" max="7195" width="9.7109375" style="59" customWidth="1"/>
    <col min="7196" max="7196" width="3.7109375" style="59" customWidth="1"/>
    <col min="7197" max="7197" width="50.7109375" style="59" customWidth="1"/>
    <col min="7198" max="7198" width="9.7109375" style="59" customWidth="1"/>
    <col min="7199" max="7199" width="10.7109375" style="59" customWidth="1"/>
    <col min="7200" max="7200" width="12.7109375" style="59" customWidth="1"/>
    <col min="7201" max="7202" width="16.7109375" style="59" customWidth="1"/>
    <col min="7203" max="7203" width="19.85546875" style="59" bestFit="1" customWidth="1"/>
    <col min="7204" max="7450" width="16" style="59"/>
    <col min="7451" max="7451" width="9.7109375" style="59" customWidth="1"/>
    <col min="7452" max="7452" width="3.7109375" style="59" customWidth="1"/>
    <col min="7453" max="7453" width="50.7109375" style="59" customWidth="1"/>
    <col min="7454" max="7454" width="9.7109375" style="59" customWidth="1"/>
    <col min="7455" max="7455" width="10.7109375" style="59" customWidth="1"/>
    <col min="7456" max="7456" width="12.7109375" style="59" customWidth="1"/>
    <col min="7457" max="7458" width="16.7109375" style="59" customWidth="1"/>
    <col min="7459" max="7459" width="19.85546875" style="59" bestFit="1" customWidth="1"/>
    <col min="7460" max="7706" width="16" style="59"/>
    <col min="7707" max="7707" width="9.7109375" style="59" customWidth="1"/>
    <col min="7708" max="7708" width="3.7109375" style="59" customWidth="1"/>
    <col min="7709" max="7709" width="50.7109375" style="59" customWidth="1"/>
    <col min="7710" max="7710" width="9.7109375" style="59" customWidth="1"/>
    <col min="7711" max="7711" width="10.7109375" style="59" customWidth="1"/>
    <col min="7712" max="7712" width="12.7109375" style="59" customWidth="1"/>
    <col min="7713" max="7714" width="16.7109375" style="59" customWidth="1"/>
    <col min="7715" max="7715" width="19.85546875" style="59" bestFit="1" customWidth="1"/>
    <col min="7716" max="7962" width="16" style="59"/>
    <col min="7963" max="7963" width="9.7109375" style="59" customWidth="1"/>
    <col min="7964" max="7964" width="3.7109375" style="59" customWidth="1"/>
    <col min="7965" max="7965" width="50.7109375" style="59" customWidth="1"/>
    <col min="7966" max="7966" width="9.7109375" style="59" customWidth="1"/>
    <col min="7967" max="7967" width="10.7109375" style="59" customWidth="1"/>
    <col min="7968" max="7968" width="12.7109375" style="59" customWidth="1"/>
    <col min="7969" max="7970" width="16.7109375" style="59" customWidth="1"/>
    <col min="7971" max="7971" width="19.85546875" style="59" bestFit="1" customWidth="1"/>
    <col min="7972" max="8218" width="16" style="59"/>
    <col min="8219" max="8219" width="9.7109375" style="59" customWidth="1"/>
    <col min="8220" max="8220" width="3.7109375" style="59" customWidth="1"/>
    <col min="8221" max="8221" width="50.7109375" style="59" customWidth="1"/>
    <col min="8222" max="8222" width="9.7109375" style="59" customWidth="1"/>
    <col min="8223" max="8223" width="10.7109375" style="59" customWidth="1"/>
    <col min="8224" max="8224" width="12.7109375" style="59" customWidth="1"/>
    <col min="8225" max="8226" width="16.7109375" style="59" customWidth="1"/>
    <col min="8227" max="8227" width="19.85546875" style="59" bestFit="1" customWidth="1"/>
    <col min="8228" max="8474" width="16" style="59"/>
    <col min="8475" max="8475" width="9.7109375" style="59" customWidth="1"/>
    <col min="8476" max="8476" width="3.7109375" style="59" customWidth="1"/>
    <col min="8477" max="8477" width="50.7109375" style="59" customWidth="1"/>
    <col min="8478" max="8478" width="9.7109375" style="59" customWidth="1"/>
    <col min="8479" max="8479" width="10.7109375" style="59" customWidth="1"/>
    <col min="8480" max="8480" width="12.7109375" style="59" customWidth="1"/>
    <col min="8481" max="8482" width="16.7109375" style="59" customWidth="1"/>
    <col min="8483" max="8483" width="19.85546875" style="59" bestFit="1" customWidth="1"/>
    <col min="8484" max="8730" width="16" style="59"/>
    <col min="8731" max="8731" width="9.7109375" style="59" customWidth="1"/>
    <col min="8732" max="8732" width="3.7109375" style="59" customWidth="1"/>
    <col min="8733" max="8733" width="50.7109375" style="59" customWidth="1"/>
    <col min="8734" max="8734" width="9.7109375" style="59" customWidth="1"/>
    <col min="8735" max="8735" width="10.7109375" style="59" customWidth="1"/>
    <col min="8736" max="8736" width="12.7109375" style="59" customWidth="1"/>
    <col min="8737" max="8738" width="16.7109375" style="59" customWidth="1"/>
    <col min="8739" max="8739" width="19.85546875" style="59" bestFit="1" customWidth="1"/>
    <col min="8740" max="8986" width="16" style="59"/>
    <col min="8987" max="8987" width="9.7109375" style="59" customWidth="1"/>
    <col min="8988" max="8988" width="3.7109375" style="59" customWidth="1"/>
    <col min="8989" max="8989" width="50.7109375" style="59" customWidth="1"/>
    <col min="8990" max="8990" width="9.7109375" style="59" customWidth="1"/>
    <col min="8991" max="8991" width="10.7109375" style="59" customWidth="1"/>
    <col min="8992" max="8992" width="12.7109375" style="59" customWidth="1"/>
    <col min="8993" max="8994" width="16.7109375" style="59" customWidth="1"/>
    <col min="8995" max="8995" width="19.85546875" style="59" bestFit="1" customWidth="1"/>
    <col min="8996" max="9242" width="16" style="59"/>
    <col min="9243" max="9243" width="9.7109375" style="59" customWidth="1"/>
    <col min="9244" max="9244" width="3.7109375" style="59" customWidth="1"/>
    <col min="9245" max="9245" width="50.7109375" style="59" customWidth="1"/>
    <col min="9246" max="9246" width="9.7109375" style="59" customWidth="1"/>
    <col min="9247" max="9247" width="10.7109375" style="59" customWidth="1"/>
    <col min="9248" max="9248" width="12.7109375" style="59" customWidth="1"/>
    <col min="9249" max="9250" width="16.7109375" style="59" customWidth="1"/>
    <col min="9251" max="9251" width="19.85546875" style="59" bestFit="1" customWidth="1"/>
    <col min="9252" max="9498" width="16" style="59"/>
    <col min="9499" max="9499" width="9.7109375" style="59" customWidth="1"/>
    <col min="9500" max="9500" width="3.7109375" style="59" customWidth="1"/>
    <col min="9501" max="9501" width="50.7109375" style="59" customWidth="1"/>
    <col min="9502" max="9502" width="9.7109375" style="59" customWidth="1"/>
    <col min="9503" max="9503" width="10.7109375" style="59" customWidth="1"/>
    <col min="9504" max="9504" width="12.7109375" style="59" customWidth="1"/>
    <col min="9505" max="9506" width="16.7109375" style="59" customWidth="1"/>
    <col min="9507" max="9507" width="19.85546875" style="59" bestFit="1" customWidth="1"/>
    <col min="9508" max="9754" width="16" style="59"/>
    <col min="9755" max="9755" width="9.7109375" style="59" customWidth="1"/>
    <col min="9756" max="9756" width="3.7109375" style="59" customWidth="1"/>
    <col min="9757" max="9757" width="50.7109375" style="59" customWidth="1"/>
    <col min="9758" max="9758" width="9.7109375" style="59" customWidth="1"/>
    <col min="9759" max="9759" width="10.7109375" style="59" customWidth="1"/>
    <col min="9760" max="9760" width="12.7109375" style="59" customWidth="1"/>
    <col min="9761" max="9762" width="16.7109375" style="59" customWidth="1"/>
    <col min="9763" max="9763" width="19.85546875" style="59" bestFit="1" customWidth="1"/>
    <col min="9764" max="10010" width="16" style="59"/>
    <col min="10011" max="10011" width="9.7109375" style="59" customWidth="1"/>
    <col min="10012" max="10012" width="3.7109375" style="59" customWidth="1"/>
    <col min="10013" max="10013" width="50.7109375" style="59" customWidth="1"/>
    <col min="10014" max="10014" width="9.7109375" style="59" customWidth="1"/>
    <col min="10015" max="10015" width="10.7109375" style="59" customWidth="1"/>
    <col min="10016" max="10016" width="12.7109375" style="59" customWidth="1"/>
    <col min="10017" max="10018" width="16.7109375" style="59" customWidth="1"/>
    <col min="10019" max="10019" width="19.85546875" style="59" bestFit="1" customWidth="1"/>
    <col min="10020" max="10266" width="16" style="59"/>
    <col min="10267" max="10267" width="9.7109375" style="59" customWidth="1"/>
    <col min="10268" max="10268" width="3.7109375" style="59" customWidth="1"/>
    <col min="10269" max="10269" width="50.7109375" style="59" customWidth="1"/>
    <col min="10270" max="10270" width="9.7109375" style="59" customWidth="1"/>
    <col min="10271" max="10271" width="10.7109375" style="59" customWidth="1"/>
    <col min="10272" max="10272" width="12.7109375" style="59" customWidth="1"/>
    <col min="10273" max="10274" width="16.7109375" style="59" customWidth="1"/>
    <col min="10275" max="10275" width="19.85546875" style="59" bestFit="1" customWidth="1"/>
    <col min="10276" max="10522" width="16" style="59"/>
    <col min="10523" max="10523" width="9.7109375" style="59" customWidth="1"/>
    <col min="10524" max="10524" width="3.7109375" style="59" customWidth="1"/>
    <col min="10525" max="10525" width="50.7109375" style="59" customWidth="1"/>
    <col min="10526" max="10526" width="9.7109375" style="59" customWidth="1"/>
    <col min="10527" max="10527" width="10.7109375" style="59" customWidth="1"/>
    <col min="10528" max="10528" width="12.7109375" style="59" customWidth="1"/>
    <col min="10529" max="10530" width="16.7109375" style="59" customWidth="1"/>
    <col min="10531" max="10531" width="19.85546875" style="59" bestFit="1" customWidth="1"/>
    <col min="10532" max="10778" width="16" style="59"/>
    <col min="10779" max="10779" width="9.7109375" style="59" customWidth="1"/>
    <col min="10780" max="10780" width="3.7109375" style="59" customWidth="1"/>
    <col min="10781" max="10781" width="50.7109375" style="59" customWidth="1"/>
    <col min="10782" max="10782" width="9.7109375" style="59" customWidth="1"/>
    <col min="10783" max="10783" width="10.7109375" style="59" customWidth="1"/>
    <col min="10784" max="10784" width="12.7109375" style="59" customWidth="1"/>
    <col min="10785" max="10786" width="16.7109375" style="59" customWidth="1"/>
    <col min="10787" max="10787" width="19.85546875" style="59" bestFit="1" customWidth="1"/>
    <col min="10788" max="11034" width="16" style="59"/>
    <col min="11035" max="11035" width="9.7109375" style="59" customWidth="1"/>
    <col min="11036" max="11036" width="3.7109375" style="59" customWidth="1"/>
    <col min="11037" max="11037" width="50.7109375" style="59" customWidth="1"/>
    <col min="11038" max="11038" width="9.7109375" style="59" customWidth="1"/>
    <col min="11039" max="11039" width="10.7109375" style="59" customWidth="1"/>
    <col min="11040" max="11040" width="12.7109375" style="59" customWidth="1"/>
    <col min="11041" max="11042" width="16.7109375" style="59" customWidth="1"/>
    <col min="11043" max="11043" width="19.85546875" style="59" bestFit="1" customWidth="1"/>
    <col min="11044" max="11290" width="16" style="59"/>
    <col min="11291" max="11291" width="9.7109375" style="59" customWidth="1"/>
    <col min="11292" max="11292" width="3.7109375" style="59" customWidth="1"/>
    <col min="11293" max="11293" width="50.7109375" style="59" customWidth="1"/>
    <col min="11294" max="11294" width="9.7109375" style="59" customWidth="1"/>
    <col min="11295" max="11295" width="10.7109375" style="59" customWidth="1"/>
    <col min="11296" max="11296" width="12.7109375" style="59" customWidth="1"/>
    <col min="11297" max="11298" width="16.7109375" style="59" customWidth="1"/>
    <col min="11299" max="11299" width="19.85546875" style="59" bestFit="1" customWidth="1"/>
    <col min="11300" max="11546" width="16" style="59"/>
    <col min="11547" max="11547" width="9.7109375" style="59" customWidth="1"/>
    <col min="11548" max="11548" width="3.7109375" style="59" customWidth="1"/>
    <col min="11549" max="11549" width="50.7109375" style="59" customWidth="1"/>
    <col min="11550" max="11550" width="9.7109375" style="59" customWidth="1"/>
    <col min="11551" max="11551" width="10.7109375" style="59" customWidth="1"/>
    <col min="11552" max="11552" width="12.7109375" style="59" customWidth="1"/>
    <col min="11553" max="11554" width="16.7109375" style="59" customWidth="1"/>
    <col min="11555" max="11555" width="19.85546875" style="59" bestFit="1" customWidth="1"/>
    <col min="11556" max="11802" width="16" style="59"/>
    <col min="11803" max="11803" width="9.7109375" style="59" customWidth="1"/>
    <col min="11804" max="11804" width="3.7109375" style="59" customWidth="1"/>
    <col min="11805" max="11805" width="50.7109375" style="59" customWidth="1"/>
    <col min="11806" max="11806" width="9.7109375" style="59" customWidth="1"/>
    <col min="11807" max="11807" width="10.7109375" style="59" customWidth="1"/>
    <col min="11808" max="11808" width="12.7109375" style="59" customWidth="1"/>
    <col min="11809" max="11810" width="16.7109375" style="59" customWidth="1"/>
    <col min="11811" max="11811" width="19.85546875" style="59" bestFit="1" customWidth="1"/>
    <col min="11812" max="12058" width="16" style="59"/>
    <col min="12059" max="12059" width="9.7109375" style="59" customWidth="1"/>
    <col min="12060" max="12060" width="3.7109375" style="59" customWidth="1"/>
    <col min="12061" max="12061" width="50.7109375" style="59" customWidth="1"/>
    <col min="12062" max="12062" width="9.7109375" style="59" customWidth="1"/>
    <col min="12063" max="12063" width="10.7109375" style="59" customWidth="1"/>
    <col min="12064" max="12064" width="12.7109375" style="59" customWidth="1"/>
    <col min="12065" max="12066" width="16.7109375" style="59" customWidth="1"/>
    <col min="12067" max="12067" width="19.85546875" style="59" bestFit="1" customWidth="1"/>
    <col min="12068" max="12314" width="16" style="59"/>
    <col min="12315" max="12315" width="9.7109375" style="59" customWidth="1"/>
    <col min="12316" max="12316" width="3.7109375" style="59" customWidth="1"/>
    <col min="12317" max="12317" width="50.7109375" style="59" customWidth="1"/>
    <col min="12318" max="12318" width="9.7109375" style="59" customWidth="1"/>
    <col min="12319" max="12319" width="10.7109375" style="59" customWidth="1"/>
    <col min="12320" max="12320" width="12.7109375" style="59" customWidth="1"/>
    <col min="12321" max="12322" width="16.7109375" style="59" customWidth="1"/>
    <col min="12323" max="12323" width="19.85546875" style="59" bestFit="1" customWidth="1"/>
    <col min="12324" max="12570" width="16" style="59"/>
    <col min="12571" max="12571" width="9.7109375" style="59" customWidth="1"/>
    <col min="12572" max="12572" width="3.7109375" style="59" customWidth="1"/>
    <col min="12573" max="12573" width="50.7109375" style="59" customWidth="1"/>
    <col min="12574" max="12574" width="9.7109375" style="59" customWidth="1"/>
    <col min="12575" max="12575" width="10.7109375" style="59" customWidth="1"/>
    <col min="12576" max="12576" width="12.7109375" style="59" customWidth="1"/>
    <col min="12577" max="12578" width="16.7109375" style="59" customWidth="1"/>
    <col min="12579" max="12579" width="19.85546875" style="59" bestFit="1" customWidth="1"/>
    <col min="12580" max="12826" width="16" style="59"/>
    <col min="12827" max="12827" width="9.7109375" style="59" customWidth="1"/>
    <col min="12828" max="12828" width="3.7109375" style="59" customWidth="1"/>
    <col min="12829" max="12829" width="50.7109375" style="59" customWidth="1"/>
    <col min="12830" max="12830" width="9.7109375" style="59" customWidth="1"/>
    <col min="12831" max="12831" width="10.7109375" style="59" customWidth="1"/>
    <col min="12832" max="12832" width="12.7109375" style="59" customWidth="1"/>
    <col min="12833" max="12834" width="16.7109375" style="59" customWidth="1"/>
    <col min="12835" max="12835" width="19.85546875" style="59" bestFit="1" customWidth="1"/>
    <col min="12836" max="13082" width="16" style="59"/>
    <col min="13083" max="13083" width="9.7109375" style="59" customWidth="1"/>
    <col min="13084" max="13084" width="3.7109375" style="59" customWidth="1"/>
    <col min="13085" max="13085" width="50.7109375" style="59" customWidth="1"/>
    <col min="13086" max="13086" width="9.7109375" style="59" customWidth="1"/>
    <col min="13087" max="13087" width="10.7109375" style="59" customWidth="1"/>
    <col min="13088" max="13088" width="12.7109375" style="59" customWidth="1"/>
    <col min="13089" max="13090" width="16.7109375" style="59" customWidth="1"/>
    <col min="13091" max="13091" width="19.85546875" style="59" bestFit="1" customWidth="1"/>
    <col min="13092" max="13338" width="16" style="59"/>
    <col min="13339" max="13339" width="9.7109375" style="59" customWidth="1"/>
    <col min="13340" max="13340" width="3.7109375" style="59" customWidth="1"/>
    <col min="13341" max="13341" width="50.7109375" style="59" customWidth="1"/>
    <col min="13342" max="13342" width="9.7109375" style="59" customWidth="1"/>
    <col min="13343" max="13343" width="10.7109375" style="59" customWidth="1"/>
    <col min="13344" max="13344" width="12.7109375" style="59" customWidth="1"/>
    <col min="13345" max="13346" width="16.7109375" style="59" customWidth="1"/>
    <col min="13347" max="13347" width="19.85546875" style="59" bestFit="1" customWidth="1"/>
    <col min="13348" max="13594" width="16" style="59"/>
    <col min="13595" max="13595" width="9.7109375" style="59" customWidth="1"/>
    <col min="13596" max="13596" width="3.7109375" style="59" customWidth="1"/>
    <col min="13597" max="13597" width="50.7109375" style="59" customWidth="1"/>
    <col min="13598" max="13598" width="9.7109375" style="59" customWidth="1"/>
    <col min="13599" max="13599" width="10.7109375" style="59" customWidth="1"/>
    <col min="13600" max="13600" width="12.7109375" style="59" customWidth="1"/>
    <col min="13601" max="13602" width="16.7109375" style="59" customWidth="1"/>
    <col min="13603" max="13603" width="19.85546875" style="59" bestFit="1" customWidth="1"/>
    <col min="13604" max="13850" width="16" style="59"/>
    <col min="13851" max="13851" width="9.7109375" style="59" customWidth="1"/>
    <col min="13852" max="13852" width="3.7109375" style="59" customWidth="1"/>
    <col min="13853" max="13853" width="50.7109375" style="59" customWidth="1"/>
    <col min="13854" max="13854" width="9.7109375" style="59" customWidth="1"/>
    <col min="13855" max="13855" width="10.7109375" style="59" customWidth="1"/>
    <col min="13856" max="13856" width="12.7109375" style="59" customWidth="1"/>
    <col min="13857" max="13858" width="16.7109375" style="59" customWidth="1"/>
    <col min="13859" max="13859" width="19.85546875" style="59" bestFit="1" customWidth="1"/>
    <col min="13860" max="14106" width="16" style="59"/>
    <col min="14107" max="14107" width="9.7109375" style="59" customWidth="1"/>
    <col min="14108" max="14108" width="3.7109375" style="59" customWidth="1"/>
    <col min="14109" max="14109" width="50.7109375" style="59" customWidth="1"/>
    <col min="14110" max="14110" width="9.7109375" style="59" customWidth="1"/>
    <col min="14111" max="14111" width="10.7109375" style="59" customWidth="1"/>
    <col min="14112" max="14112" width="12.7109375" style="59" customWidth="1"/>
    <col min="14113" max="14114" width="16.7109375" style="59" customWidth="1"/>
    <col min="14115" max="14115" width="19.85546875" style="59" bestFit="1" customWidth="1"/>
    <col min="14116" max="14362" width="16" style="59"/>
    <col min="14363" max="14363" width="9.7109375" style="59" customWidth="1"/>
    <col min="14364" max="14364" width="3.7109375" style="59" customWidth="1"/>
    <col min="14365" max="14365" width="50.7109375" style="59" customWidth="1"/>
    <col min="14366" max="14366" width="9.7109375" style="59" customWidth="1"/>
    <col min="14367" max="14367" width="10.7109375" style="59" customWidth="1"/>
    <col min="14368" max="14368" width="12.7109375" style="59" customWidth="1"/>
    <col min="14369" max="14370" width="16.7109375" style="59" customWidth="1"/>
    <col min="14371" max="14371" width="19.85546875" style="59" bestFit="1" customWidth="1"/>
    <col min="14372" max="14618" width="16" style="59"/>
    <col min="14619" max="14619" width="9.7109375" style="59" customWidth="1"/>
    <col min="14620" max="14620" width="3.7109375" style="59" customWidth="1"/>
    <col min="14621" max="14621" width="50.7109375" style="59" customWidth="1"/>
    <col min="14622" max="14622" width="9.7109375" style="59" customWidth="1"/>
    <col min="14623" max="14623" width="10.7109375" style="59" customWidth="1"/>
    <col min="14624" max="14624" width="12.7109375" style="59" customWidth="1"/>
    <col min="14625" max="14626" width="16.7109375" style="59" customWidth="1"/>
    <col min="14627" max="14627" width="19.85546875" style="59" bestFit="1" customWidth="1"/>
    <col min="14628" max="14874" width="16" style="59"/>
    <col min="14875" max="14875" width="9.7109375" style="59" customWidth="1"/>
    <col min="14876" max="14876" width="3.7109375" style="59" customWidth="1"/>
    <col min="14877" max="14877" width="50.7109375" style="59" customWidth="1"/>
    <col min="14878" max="14878" width="9.7109375" style="59" customWidth="1"/>
    <col min="14879" max="14879" width="10.7109375" style="59" customWidth="1"/>
    <col min="14880" max="14880" width="12.7109375" style="59" customWidth="1"/>
    <col min="14881" max="14882" width="16.7109375" style="59" customWidth="1"/>
    <col min="14883" max="14883" width="19.85546875" style="59" bestFit="1" customWidth="1"/>
    <col min="14884" max="15130" width="16" style="59"/>
    <col min="15131" max="15131" width="9.7109375" style="59" customWidth="1"/>
    <col min="15132" max="15132" width="3.7109375" style="59" customWidth="1"/>
    <col min="15133" max="15133" width="50.7109375" style="59" customWidth="1"/>
    <col min="15134" max="15134" width="9.7109375" style="59" customWidth="1"/>
    <col min="15135" max="15135" width="10.7109375" style="59" customWidth="1"/>
    <col min="15136" max="15136" width="12.7109375" style="59" customWidth="1"/>
    <col min="15137" max="15138" width="16.7109375" style="59" customWidth="1"/>
    <col min="15139" max="15139" width="19.85546875" style="59" bestFit="1" customWidth="1"/>
    <col min="15140" max="15386" width="16" style="59"/>
    <col min="15387" max="15387" width="9.7109375" style="59" customWidth="1"/>
    <col min="15388" max="15388" width="3.7109375" style="59" customWidth="1"/>
    <col min="15389" max="15389" width="50.7109375" style="59" customWidth="1"/>
    <col min="15390" max="15390" width="9.7109375" style="59" customWidth="1"/>
    <col min="15391" max="15391" width="10.7109375" style="59" customWidth="1"/>
    <col min="15392" max="15392" width="12.7109375" style="59" customWidth="1"/>
    <col min="15393" max="15394" width="16.7109375" style="59" customWidth="1"/>
    <col min="15395" max="15395" width="19.85546875" style="59" bestFit="1" customWidth="1"/>
    <col min="15396" max="15642" width="16" style="59"/>
    <col min="15643" max="15643" width="9.7109375" style="59" customWidth="1"/>
    <col min="15644" max="15644" width="3.7109375" style="59" customWidth="1"/>
    <col min="15645" max="15645" width="50.7109375" style="59" customWidth="1"/>
    <col min="15646" max="15646" width="9.7109375" style="59" customWidth="1"/>
    <col min="15647" max="15647" width="10.7109375" style="59" customWidth="1"/>
    <col min="15648" max="15648" width="12.7109375" style="59" customWidth="1"/>
    <col min="15649" max="15650" width="16.7109375" style="59" customWidth="1"/>
    <col min="15651" max="15651" width="19.85546875" style="59" bestFit="1" customWidth="1"/>
    <col min="15652" max="15898" width="16" style="59"/>
    <col min="15899" max="15899" width="9.7109375" style="59" customWidth="1"/>
    <col min="15900" max="15900" width="3.7109375" style="59" customWidth="1"/>
    <col min="15901" max="15901" width="50.7109375" style="59" customWidth="1"/>
    <col min="15902" max="15902" width="9.7109375" style="59" customWidth="1"/>
    <col min="15903" max="15903" width="10.7109375" style="59" customWidth="1"/>
    <col min="15904" max="15904" width="12.7109375" style="59" customWidth="1"/>
    <col min="15905" max="15906" width="16.7109375" style="59" customWidth="1"/>
    <col min="15907" max="15907" width="19.85546875" style="59" bestFit="1" customWidth="1"/>
    <col min="15908" max="16384" width="16" style="59"/>
  </cols>
  <sheetData>
    <row r="1" spans="1:7" ht="15.75" x14ac:dyDescent="0.25">
      <c r="A1" s="205" t="s">
        <v>130</v>
      </c>
      <c r="B1" s="206"/>
      <c r="C1" s="206"/>
      <c r="D1" s="206"/>
      <c r="E1" s="206"/>
      <c r="F1" s="29"/>
      <c r="G1" s="58" t="s">
        <v>0</v>
      </c>
    </row>
    <row r="2" spans="1:7" ht="12.75" customHeight="1" x14ac:dyDescent="0.25">
      <c r="A2" s="60" t="s">
        <v>173</v>
      </c>
      <c r="B2" s="61"/>
      <c r="C2" s="62"/>
      <c r="D2" s="63"/>
      <c r="E2" s="27"/>
      <c r="G2" s="65" t="s">
        <v>141</v>
      </c>
    </row>
    <row r="3" spans="1:7" ht="12.75" customHeight="1" thickBot="1" x14ac:dyDescent="0.3">
      <c r="A3" s="60" t="s">
        <v>131</v>
      </c>
      <c r="B3" s="61"/>
      <c r="C3" s="62"/>
      <c r="D3" s="62"/>
      <c r="E3" s="66"/>
      <c r="F3" s="207"/>
      <c r="G3" s="208"/>
    </row>
    <row r="4" spans="1:7" s="67" customFormat="1" ht="12" customHeight="1" x14ac:dyDescent="0.25">
      <c r="A4" s="60"/>
      <c r="B4" s="61"/>
      <c r="C4" s="62"/>
      <c r="D4" s="62"/>
      <c r="E4" s="66"/>
      <c r="F4" s="203"/>
      <c r="G4" s="204"/>
    </row>
    <row r="5" spans="1:7" x14ac:dyDescent="0.25">
      <c r="A5" s="68" t="s">
        <v>1</v>
      </c>
      <c r="B5" s="69"/>
      <c r="C5" s="70"/>
      <c r="D5" s="71"/>
      <c r="E5" s="11"/>
      <c r="F5" s="209" t="s">
        <v>133</v>
      </c>
      <c r="G5" s="210"/>
    </row>
    <row r="6" spans="1:7" ht="12.75" customHeight="1" x14ac:dyDescent="0.25">
      <c r="A6" s="72"/>
      <c r="B6" s="73"/>
      <c r="C6" s="74"/>
      <c r="D6" s="75"/>
      <c r="E6" s="12"/>
      <c r="F6" s="76"/>
      <c r="G6" s="77"/>
    </row>
    <row r="7" spans="1:7" ht="12.75" customHeight="1" x14ac:dyDescent="0.25">
      <c r="A7" s="78" t="s">
        <v>2</v>
      </c>
      <c r="B7" s="79"/>
      <c r="C7" s="80" t="s">
        <v>3</v>
      </c>
      <c r="D7" s="81" t="s">
        <v>4</v>
      </c>
      <c r="E7" s="13" t="s">
        <v>5</v>
      </c>
      <c r="F7" s="82" t="s">
        <v>6</v>
      </c>
      <c r="G7" s="83" t="s">
        <v>7</v>
      </c>
    </row>
    <row r="8" spans="1:7" ht="12.75" customHeight="1" x14ac:dyDescent="0.25">
      <c r="A8" s="84"/>
      <c r="B8" s="85"/>
      <c r="C8" s="86"/>
      <c r="D8" s="87"/>
      <c r="E8" s="14"/>
      <c r="F8" s="82"/>
      <c r="G8" s="83"/>
    </row>
    <row r="9" spans="1:7" x14ac:dyDescent="0.25">
      <c r="A9" s="88"/>
      <c r="B9" s="73"/>
      <c r="C9" s="89"/>
      <c r="D9" s="75"/>
      <c r="E9" s="13"/>
      <c r="F9" s="90"/>
      <c r="G9" s="91"/>
    </row>
    <row r="10" spans="1:7" x14ac:dyDescent="0.25">
      <c r="A10" s="60"/>
      <c r="B10" s="79"/>
      <c r="C10" s="92" t="s">
        <v>8</v>
      </c>
      <c r="D10" s="81"/>
      <c r="E10" s="13"/>
      <c r="F10" s="93"/>
      <c r="G10" s="94"/>
    </row>
    <row r="11" spans="1:7" x14ac:dyDescent="0.25">
      <c r="A11" s="60"/>
      <c r="B11" s="79"/>
      <c r="C11" s="62"/>
      <c r="D11" s="81"/>
      <c r="E11" s="13"/>
      <c r="F11" s="93"/>
      <c r="G11" s="94"/>
    </row>
    <row r="12" spans="1:7" ht="24" x14ac:dyDescent="0.25">
      <c r="A12" s="60" t="s">
        <v>9</v>
      </c>
      <c r="B12" s="79"/>
      <c r="C12" s="95" t="s">
        <v>10</v>
      </c>
      <c r="D12" s="81"/>
      <c r="E12" s="13"/>
      <c r="F12" s="93"/>
      <c r="G12" s="94"/>
    </row>
    <row r="13" spans="1:7" x14ac:dyDescent="0.25">
      <c r="A13" s="60"/>
      <c r="B13" s="96"/>
      <c r="C13" s="97"/>
      <c r="D13" s="81"/>
      <c r="E13" s="13"/>
      <c r="F13" s="98"/>
      <c r="G13" s="94"/>
    </row>
    <row r="14" spans="1:7" x14ac:dyDescent="0.25">
      <c r="A14" s="60" t="s">
        <v>11</v>
      </c>
      <c r="B14" s="96"/>
      <c r="C14" s="97" t="s">
        <v>12</v>
      </c>
      <c r="D14" s="81" t="s">
        <v>13</v>
      </c>
      <c r="E14" s="13">
        <v>1</v>
      </c>
      <c r="F14" s="184"/>
      <c r="G14" s="30">
        <f>ROUND($E14*F14,2)</f>
        <v>0</v>
      </c>
    </row>
    <row r="15" spans="1:7" x14ac:dyDescent="0.25">
      <c r="A15" s="60"/>
      <c r="B15" s="96"/>
      <c r="C15" s="97" t="s">
        <v>14</v>
      </c>
      <c r="D15" s="81"/>
      <c r="E15" s="13"/>
      <c r="F15" s="98"/>
      <c r="G15" s="94"/>
    </row>
    <row r="16" spans="1:7" x14ac:dyDescent="0.25">
      <c r="A16" s="60"/>
      <c r="B16" s="96"/>
      <c r="C16" s="99" t="s">
        <v>153</v>
      </c>
      <c r="D16" s="81"/>
      <c r="E16" s="13"/>
      <c r="F16" s="98"/>
      <c r="G16" s="94"/>
    </row>
    <row r="17" spans="1:7" x14ac:dyDescent="0.25">
      <c r="A17" s="60"/>
      <c r="B17" s="96"/>
      <c r="C17" s="99" t="s">
        <v>154</v>
      </c>
      <c r="D17" s="81"/>
      <c r="E17" s="13"/>
      <c r="F17" s="98"/>
      <c r="G17" s="94"/>
    </row>
    <row r="18" spans="1:7" x14ac:dyDescent="0.25">
      <c r="A18" s="60"/>
      <c r="B18" s="96"/>
      <c r="C18" s="99" t="s">
        <v>155</v>
      </c>
      <c r="D18" s="81"/>
      <c r="E18" s="13"/>
      <c r="F18" s="98"/>
      <c r="G18" s="94"/>
    </row>
    <row r="19" spans="1:7" x14ac:dyDescent="0.25">
      <c r="A19" s="60"/>
      <c r="B19" s="96"/>
      <c r="C19" s="97"/>
      <c r="D19" s="81"/>
      <c r="E19" s="13"/>
      <c r="F19" s="98"/>
      <c r="G19" s="94"/>
    </row>
    <row r="20" spans="1:7" x14ac:dyDescent="0.25">
      <c r="A20" s="60" t="s">
        <v>144</v>
      </c>
      <c r="B20" s="96"/>
      <c r="C20" s="99" t="s">
        <v>156</v>
      </c>
      <c r="D20" s="81"/>
      <c r="E20" s="13"/>
      <c r="F20" s="98"/>
      <c r="G20" s="94"/>
    </row>
    <row r="21" spans="1:7" x14ac:dyDescent="0.25">
      <c r="A21" s="60"/>
      <c r="B21" s="96"/>
      <c r="C21" s="99" t="s">
        <v>157</v>
      </c>
      <c r="D21" s="81"/>
      <c r="E21" s="13"/>
      <c r="F21" s="98"/>
      <c r="G21" s="94"/>
    </row>
    <row r="22" spans="1:7" x14ac:dyDescent="0.25">
      <c r="A22" s="60"/>
      <c r="B22" s="96"/>
      <c r="C22" s="97"/>
      <c r="D22" s="81"/>
      <c r="E22" s="13"/>
      <c r="F22" s="98"/>
      <c r="G22" s="94"/>
    </row>
    <row r="23" spans="1:7" x14ac:dyDescent="0.25">
      <c r="A23" s="60"/>
      <c r="B23" s="79" t="s">
        <v>15</v>
      </c>
      <c r="C23" s="97" t="s">
        <v>16</v>
      </c>
      <c r="D23" s="81"/>
      <c r="E23" s="13"/>
      <c r="F23" s="98"/>
      <c r="G23" s="94"/>
    </row>
    <row r="24" spans="1:7" x14ac:dyDescent="0.25">
      <c r="A24" s="60"/>
      <c r="B24" s="79"/>
      <c r="C24" s="99" t="s">
        <v>134</v>
      </c>
      <c r="D24" s="81" t="s">
        <v>17</v>
      </c>
      <c r="E24" s="13">
        <v>1</v>
      </c>
      <c r="F24" s="184"/>
      <c r="G24" s="30">
        <f t="shared" ref="G24:G25" si="0">ROUND($E24*F24,2)</f>
        <v>0</v>
      </c>
    </row>
    <row r="25" spans="1:7" x14ac:dyDescent="0.25">
      <c r="A25" s="60"/>
      <c r="B25" s="79"/>
      <c r="C25" s="99" t="s">
        <v>135</v>
      </c>
      <c r="D25" s="81" t="s">
        <v>17</v>
      </c>
      <c r="E25" s="13">
        <v>1</v>
      </c>
      <c r="F25" s="184"/>
      <c r="G25" s="30">
        <f t="shared" si="0"/>
        <v>0</v>
      </c>
    </row>
    <row r="26" spans="1:7" x14ac:dyDescent="0.25">
      <c r="A26" s="60"/>
      <c r="B26" s="79"/>
      <c r="C26" s="97"/>
      <c r="D26" s="81"/>
      <c r="E26" s="13"/>
      <c r="F26" s="98"/>
      <c r="G26" s="94"/>
    </row>
    <row r="27" spans="1:7" x14ac:dyDescent="0.25">
      <c r="A27" s="60"/>
      <c r="B27" s="79"/>
      <c r="C27" s="97"/>
      <c r="D27" s="81"/>
      <c r="E27" s="13"/>
      <c r="F27" s="98"/>
      <c r="G27" s="94"/>
    </row>
    <row r="28" spans="1:7" x14ac:dyDescent="0.25">
      <c r="A28" s="60"/>
      <c r="B28" s="79" t="s">
        <v>18</v>
      </c>
      <c r="C28" s="97" t="s">
        <v>19</v>
      </c>
      <c r="D28" s="81"/>
      <c r="E28" s="13"/>
      <c r="F28" s="98"/>
      <c r="G28" s="94"/>
    </row>
    <row r="29" spans="1:7" x14ac:dyDescent="0.25">
      <c r="A29" s="60"/>
      <c r="B29" s="79"/>
      <c r="C29" s="99" t="s">
        <v>136</v>
      </c>
      <c r="D29" s="81" t="s">
        <v>17</v>
      </c>
      <c r="E29" s="13">
        <v>1</v>
      </c>
      <c r="F29" s="184"/>
      <c r="G29" s="30">
        <f t="shared" ref="G29:G32" si="1">ROUND($E29*F29,2)</f>
        <v>0</v>
      </c>
    </row>
    <row r="30" spans="1:7" x14ac:dyDescent="0.25">
      <c r="A30" s="60"/>
      <c r="B30" s="79"/>
      <c r="C30" s="99" t="s">
        <v>137</v>
      </c>
      <c r="D30" s="81" t="s">
        <v>17</v>
      </c>
      <c r="E30" s="13">
        <v>1</v>
      </c>
      <c r="F30" s="184"/>
      <c r="G30" s="30">
        <f t="shared" si="1"/>
        <v>0</v>
      </c>
    </row>
    <row r="31" spans="1:7" x14ac:dyDescent="0.25">
      <c r="A31" s="60"/>
      <c r="B31" s="79"/>
      <c r="C31" s="99" t="s">
        <v>138</v>
      </c>
      <c r="D31" s="81" t="s">
        <v>17</v>
      </c>
      <c r="E31" s="13">
        <v>1</v>
      </c>
      <c r="F31" s="184"/>
      <c r="G31" s="30">
        <f t="shared" si="1"/>
        <v>0</v>
      </c>
    </row>
    <row r="32" spans="1:7" x14ac:dyDescent="0.25">
      <c r="A32" s="60"/>
      <c r="B32" s="79"/>
      <c r="C32" s="99" t="s">
        <v>139</v>
      </c>
      <c r="D32" s="81" t="s">
        <v>17</v>
      </c>
      <c r="E32" s="13">
        <v>1</v>
      </c>
      <c r="F32" s="184"/>
      <c r="G32" s="30">
        <f t="shared" si="1"/>
        <v>0</v>
      </c>
    </row>
    <row r="33" spans="1:7" x14ac:dyDescent="0.25">
      <c r="A33" s="60"/>
      <c r="B33" s="79"/>
      <c r="C33" s="99" t="s">
        <v>169</v>
      </c>
      <c r="D33" s="81" t="s">
        <v>17</v>
      </c>
      <c r="E33" s="13">
        <v>1</v>
      </c>
      <c r="F33" s="184"/>
      <c r="G33" s="30">
        <f t="shared" ref="G33" si="2">ROUND($E33*F33,2)</f>
        <v>0</v>
      </c>
    </row>
    <row r="34" spans="1:7" x14ac:dyDescent="0.25">
      <c r="A34" s="60"/>
      <c r="B34" s="79"/>
      <c r="C34" s="97"/>
      <c r="D34" s="81"/>
      <c r="E34" s="13"/>
      <c r="F34" s="98"/>
      <c r="G34" s="94"/>
    </row>
    <row r="35" spans="1:7" ht="24" x14ac:dyDescent="0.25">
      <c r="A35" s="100" t="s">
        <v>145</v>
      </c>
      <c r="B35" s="79" t="s">
        <v>15</v>
      </c>
      <c r="C35" s="97" t="s">
        <v>20</v>
      </c>
      <c r="D35" s="81" t="s">
        <v>21</v>
      </c>
      <c r="E35" s="13">
        <v>1</v>
      </c>
      <c r="F35" s="101">
        <v>15000</v>
      </c>
      <c r="G35" s="30">
        <f t="shared" ref="G35" si="3">ROUND($E35*F35,2)</f>
        <v>15000</v>
      </c>
    </row>
    <row r="36" spans="1:7" x14ac:dyDescent="0.25">
      <c r="A36" s="102"/>
      <c r="B36" s="79"/>
      <c r="C36" s="97"/>
      <c r="D36" s="81"/>
      <c r="E36" s="13"/>
      <c r="F36" s="93"/>
      <c r="G36" s="94"/>
    </row>
    <row r="37" spans="1:7" ht="24" x14ac:dyDescent="0.25">
      <c r="A37" s="60"/>
      <c r="B37" s="79" t="s">
        <v>18</v>
      </c>
      <c r="C37" s="99" t="s">
        <v>158</v>
      </c>
      <c r="D37" s="81" t="s">
        <v>22</v>
      </c>
      <c r="E37" s="51">
        <f>G35</f>
        <v>15000</v>
      </c>
      <c r="F37" s="185"/>
      <c r="G37" s="30">
        <f t="shared" ref="G37" si="4">ROUND($E37*F37,2)</f>
        <v>0</v>
      </c>
    </row>
    <row r="38" spans="1:7" x14ac:dyDescent="0.25">
      <c r="A38" s="60"/>
      <c r="B38" s="79"/>
      <c r="C38" s="97"/>
      <c r="D38" s="81"/>
      <c r="E38" s="13"/>
      <c r="F38" s="93"/>
      <c r="G38" s="94"/>
    </row>
    <row r="39" spans="1:7" x14ac:dyDescent="0.25">
      <c r="A39" s="60" t="s">
        <v>23</v>
      </c>
      <c r="B39" s="79"/>
      <c r="C39" s="97" t="s">
        <v>24</v>
      </c>
      <c r="D39" s="81"/>
      <c r="E39" s="13"/>
      <c r="F39" s="93"/>
      <c r="G39" s="94"/>
    </row>
    <row r="40" spans="1:7" ht="24" x14ac:dyDescent="0.25">
      <c r="A40" s="60"/>
      <c r="B40" s="79"/>
      <c r="C40" s="97" t="s">
        <v>25</v>
      </c>
      <c r="D40" s="81"/>
      <c r="E40" s="13"/>
      <c r="F40" s="93"/>
      <c r="G40" s="94"/>
    </row>
    <row r="41" spans="1:7" x14ac:dyDescent="0.25">
      <c r="A41" s="60"/>
      <c r="B41" s="79"/>
      <c r="C41" s="97"/>
      <c r="D41" s="81"/>
      <c r="E41" s="13"/>
      <c r="F41" s="93"/>
      <c r="G41" s="94"/>
    </row>
    <row r="42" spans="1:7" x14ac:dyDescent="0.25">
      <c r="A42" s="60"/>
      <c r="B42" s="79" t="s">
        <v>15</v>
      </c>
      <c r="C42" s="97" t="s">
        <v>26</v>
      </c>
      <c r="D42" s="81" t="s">
        <v>21</v>
      </c>
      <c r="E42" s="13">
        <v>1</v>
      </c>
      <c r="F42" s="101">
        <v>15000</v>
      </c>
      <c r="G42" s="30">
        <f t="shared" ref="G42" si="5">ROUND($E42*F42,2)</f>
        <v>15000</v>
      </c>
    </row>
    <row r="43" spans="1:7" x14ac:dyDescent="0.25">
      <c r="A43" s="60"/>
      <c r="B43" s="79"/>
      <c r="C43" s="97"/>
      <c r="D43" s="81"/>
      <c r="E43" s="13"/>
      <c r="F43" s="93"/>
      <c r="G43" s="94"/>
    </row>
    <row r="44" spans="1:7" x14ac:dyDescent="0.25">
      <c r="A44" s="60"/>
      <c r="B44" s="79" t="s">
        <v>18</v>
      </c>
      <c r="C44" s="97" t="s">
        <v>27</v>
      </c>
      <c r="D44" s="81" t="s">
        <v>21</v>
      </c>
      <c r="E44" s="13">
        <v>1</v>
      </c>
      <c r="F44" s="101">
        <v>14200</v>
      </c>
      <c r="G44" s="30">
        <f t="shared" ref="G44" si="6">ROUND($E44*F44,2)</f>
        <v>14200</v>
      </c>
    </row>
    <row r="45" spans="1:7" x14ac:dyDescent="0.25">
      <c r="A45" s="60"/>
      <c r="B45" s="79"/>
      <c r="C45" s="97"/>
      <c r="D45" s="81"/>
      <c r="E45" s="13"/>
      <c r="F45" s="93"/>
      <c r="G45" s="94"/>
    </row>
    <row r="46" spans="1:7" ht="24" x14ac:dyDescent="0.25">
      <c r="A46" s="60"/>
      <c r="B46" s="79" t="s">
        <v>28</v>
      </c>
      <c r="C46" s="99" t="s">
        <v>159</v>
      </c>
      <c r="D46" s="81" t="s">
        <v>22</v>
      </c>
      <c r="E46" s="51">
        <f>SUM(G42:G44)</f>
        <v>29200</v>
      </c>
      <c r="F46" s="185"/>
      <c r="G46" s="30">
        <f t="shared" ref="G46" si="7">ROUND($E46*F46,2)</f>
        <v>0</v>
      </c>
    </row>
    <row r="47" spans="1:7" x14ac:dyDescent="0.25">
      <c r="A47" s="60"/>
      <c r="B47" s="79"/>
      <c r="C47" s="97"/>
      <c r="D47" s="81"/>
      <c r="E47" s="13"/>
      <c r="F47" s="93"/>
      <c r="G47" s="94"/>
    </row>
    <row r="48" spans="1:7" x14ac:dyDescent="0.25">
      <c r="A48" s="60"/>
      <c r="B48" s="79"/>
      <c r="C48" s="97" t="s">
        <v>29</v>
      </c>
      <c r="D48" s="81"/>
      <c r="E48" s="13"/>
      <c r="F48" s="93"/>
      <c r="G48" s="94"/>
    </row>
    <row r="49" spans="1:7" ht="24" customHeight="1" x14ac:dyDescent="0.25">
      <c r="A49" s="60"/>
      <c r="B49" s="79"/>
      <c r="C49" s="97" t="s">
        <v>30</v>
      </c>
      <c r="D49" s="81"/>
      <c r="E49" s="13"/>
      <c r="F49" s="93"/>
      <c r="G49" s="94"/>
    </row>
    <row r="50" spans="1:7" x14ac:dyDescent="0.25">
      <c r="A50" s="60"/>
      <c r="B50" s="79"/>
      <c r="C50" s="97"/>
      <c r="D50" s="81"/>
      <c r="E50" s="13"/>
      <c r="F50" s="93"/>
      <c r="G50" s="94"/>
    </row>
    <row r="51" spans="1:7" ht="24" x14ac:dyDescent="0.25">
      <c r="A51" s="60"/>
      <c r="B51" s="79"/>
      <c r="C51" s="97" t="s">
        <v>31</v>
      </c>
      <c r="D51" s="81"/>
      <c r="E51" s="13"/>
      <c r="F51" s="93"/>
      <c r="G51" s="94"/>
    </row>
    <row r="52" spans="1:7" x14ac:dyDescent="0.25">
      <c r="A52" s="60"/>
      <c r="B52" s="79"/>
      <c r="C52" s="97"/>
      <c r="D52" s="81"/>
      <c r="E52" s="13"/>
      <c r="F52" s="93"/>
      <c r="G52" s="94"/>
    </row>
    <row r="53" spans="1:7" ht="36" x14ac:dyDescent="0.25">
      <c r="A53" s="60"/>
      <c r="B53" s="79"/>
      <c r="C53" s="97" t="s">
        <v>32</v>
      </c>
      <c r="D53" s="81"/>
      <c r="E53" s="13"/>
      <c r="F53" s="93"/>
      <c r="G53" s="94"/>
    </row>
    <row r="54" spans="1:7" x14ac:dyDescent="0.25">
      <c r="A54" s="60"/>
      <c r="B54" s="79"/>
      <c r="C54" s="97"/>
      <c r="D54" s="81"/>
      <c r="E54" s="13"/>
      <c r="F54" s="93"/>
      <c r="G54" s="94"/>
    </row>
    <row r="55" spans="1:7" ht="24" x14ac:dyDescent="0.25">
      <c r="A55" s="60"/>
      <c r="B55" s="79"/>
      <c r="C55" s="97" t="s">
        <v>33</v>
      </c>
      <c r="D55" s="81"/>
      <c r="E55" s="13"/>
      <c r="F55" s="93"/>
      <c r="G55" s="94"/>
    </row>
    <row r="56" spans="1:7" x14ac:dyDescent="0.25">
      <c r="A56" s="103"/>
      <c r="B56" s="65"/>
      <c r="C56" s="99"/>
      <c r="D56" s="104"/>
      <c r="E56" s="3"/>
      <c r="F56" s="93"/>
      <c r="G56" s="94"/>
    </row>
    <row r="57" spans="1:7" x14ac:dyDescent="0.25">
      <c r="A57" s="103"/>
      <c r="B57" s="65"/>
      <c r="C57" s="99"/>
      <c r="D57" s="104"/>
      <c r="E57" s="3"/>
      <c r="F57" s="93"/>
      <c r="G57" s="94"/>
    </row>
    <row r="58" spans="1:7" x14ac:dyDescent="0.25">
      <c r="A58" s="105"/>
      <c r="B58" s="106"/>
      <c r="C58" s="99"/>
      <c r="D58" s="104"/>
      <c r="E58" s="4"/>
      <c r="F58" s="107"/>
      <c r="G58" s="108"/>
    </row>
    <row r="59" spans="1:7" x14ac:dyDescent="0.25">
      <c r="A59" s="109"/>
      <c r="B59" s="58"/>
      <c r="C59" s="110"/>
      <c r="D59" s="111"/>
      <c r="E59" s="5"/>
      <c r="F59" s="90"/>
      <c r="G59" s="31">
        <f>SUM(G11:G57)</f>
        <v>44200</v>
      </c>
    </row>
    <row r="60" spans="1:7" x14ac:dyDescent="0.25">
      <c r="A60" s="105"/>
      <c r="B60" s="106"/>
      <c r="C60" s="112" t="s">
        <v>34</v>
      </c>
      <c r="D60" s="113"/>
      <c r="E60" s="1"/>
      <c r="F60" s="107"/>
      <c r="G60" s="108"/>
    </row>
    <row r="61" spans="1:7" x14ac:dyDescent="0.25">
      <c r="A61" s="109" t="str">
        <f>A2</f>
        <v>CONTRACT N3TC/RM-2025-607: Vaal River to the Heidelberg S IC_N3-10 km 0 to N3-11 km 15.1</v>
      </c>
      <c r="B61" s="114"/>
      <c r="C61" s="115"/>
      <c r="D61" s="111"/>
      <c r="E61" s="32"/>
      <c r="F61" s="116"/>
      <c r="G61" s="58" t="s">
        <v>0</v>
      </c>
    </row>
    <row r="62" spans="1:7" ht="12.75" customHeight="1" x14ac:dyDescent="0.25">
      <c r="A62" s="117" t="str">
        <f>A3</f>
        <v>MOWING, CUTTING AND REMOVAL OF VEGETATION ON THE N3 – PACKAGE 7</v>
      </c>
      <c r="B62" s="118"/>
      <c r="C62" s="99"/>
      <c r="D62" s="99"/>
      <c r="E62" s="119"/>
      <c r="F62" s="120"/>
      <c r="G62" s="65" t="str">
        <f>G2</f>
        <v>N3-10 km 24 to N3-10 km 45.8</v>
      </c>
    </row>
    <row r="63" spans="1:7" ht="12.75" customHeight="1" x14ac:dyDescent="0.25">
      <c r="A63" s="117"/>
      <c r="B63" s="118"/>
      <c r="C63" s="99"/>
      <c r="D63" s="99"/>
      <c r="E63" s="119"/>
      <c r="F63" s="120"/>
      <c r="G63" s="121"/>
    </row>
    <row r="64" spans="1:7" x14ac:dyDescent="0.25">
      <c r="A64" s="103" t="s">
        <v>35</v>
      </c>
      <c r="B64" s="65"/>
      <c r="C64" s="64"/>
      <c r="D64" s="122"/>
      <c r="E64" s="6"/>
      <c r="F64" s="120"/>
      <c r="G64" s="121"/>
    </row>
    <row r="65" spans="1:7" x14ac:dyDescent="0.25">
      <c r="A65" s="103"/>
      <c r="B65" s="65"/>
      <c r="C65" s="64"/>
      <c r="D65" s="122"/>
      <c r="E65" s="6"/>
      <c r="F65" s="120"/>
      <c r="G65" s="121"/>
    </row>
    <row r="66" spans="1:7" x14ac:dyDescent="0.25">
      <c r="A66" s="123"/>
      <c r="B66" s="58"/>
      <c r="C66" s="110"/>
      <c r="D66" s="124"/>
      <c r="E66" s="2"/>
      <c r="F66" s="90"/>
      <c r="G66" s="91"/>
    </row>
    <row r="67" spans="1:7" x14ac:dyDescent="0.25">
      <c r="A67" s="117" t="s">
        <v>2</v>
      </c>
      <c r="B67" s="65"/>
      <c r="C67" s="125" t="s">
        <v>3</v>
      </c>
      <c r="D67" s="104" t="s">
        <v>4</v>
      </c>
      <c r="E67" s="3" t="s">
        <v>5</v>
      </c>
      <c r="F67" s="82" t="s">
        <v>6</v>
      </c>
      <c r="G67" s="83" t="s">
        <v>7</v>
      </c>
    </row>
    <row r="68" spans="1:7" x14ac:dyDescent="0.25">
      <c r="A68" s="126"/>
      <c r="B68" s="106"/>
      <c r="C68" s="127"/>
      <c r="D68" s="128"/>
      <c r="E68" s="4"/>
      <c r="F68" s="107"/>
      <c r="G68" s="108"/>
    </row>
    <row r="69" spans="1:7" x14ac:dyDescent="0.25">
      <c r="A69" s="109"/>
      <c r="B69" s="58"/>
      <c r="C69" s="129"/>
      <c r="D69" s="124"/>
      <c r="E69" s="2"/>
      <c r="F69" s="90"/>
      <c r="G69" s="91"/>
    </row>
    <row r="70" spans="1:7" x14ac:dyDescent="0.25">
      <c r="A70" s="103"/>
      <c r="B70" s="65"/>
      <c r="C70" s="99" t="s">
        <v>36</v>
      </c>
      <c r="D70" s="104"/>
      <c r="E70" s="3"/>
      <c r="F70" s="93"/>
      <c r="G70" s="30">
        <f t="shared" ref="G70" si="8">G59</f>
        <v>44200</v>
      </c>
    </row>
    <row r="71" spans="1:7" x14ac:dyDescent="0.25">
      <c r="A71" s="105"/>
      <c r="B71" s="106"/>
      <c r="C71" s="130"/>
      <c r="D71" s="128"/>
      <c r="E71" s="4"/>
      <c r="F71" s="107"/>
      <c r="G71" s="108"/>
    </row>
    <row r="72" spans="1:7" x14ac:dyDescent="0.25">
      <c r="A72" s="103"/>
      <c r="B72" s="65"/>
      <c r="C72" s="99"/>
      <c r="D72" s="104"/>
      <c r="E72" s="3"/>
      <c r="F72" s="90"/>
      <c r="G72" s="91"/>
    </row>
    <row r="73" spans="1:7" x14ac:dyDescent="0.25">
      <c r="A73" s="60" t="s">
        <v>37</v>
      </c>
      <c r="B73" s="79"/>
      <c r="C73" s="95" t="s">
        <v>38</v>
      </c>
      <c r="D73" s="81"/>
      <c r="E73" s="13"/>
      <c r="F73" s="93"/>
      <c r="G73" s="94"/>
    </row>
    <row r="74" spans="1:7" x14ac:dyDescent="0.25">
      <c r="A74" s="60"/>
      <c r="B74" s="96"/>
      <c r="C74" s="97"/>
      <c r="D74" s="81"/>
      <c r="E74" s="13"/>
      <c r="F74" s="93"/>
      <c r="G74" s="94"/>
    </row>
    <row r="75" spans="1:7" x14ac:dyDescent="0.25">
      <c r="A75" s="60" t="s">
        <v>39</v>
      </c>
      <c r="B75" s="96"/>
      <c r="C75" s="97" t="s">
        <v>40</v>
      </c>
      <c r="D75" s="81"/>
      <c r="E75" s="13"/>
      <c r="F75" s="93"/>
      <c r="G75" s="94"/>
    </row>
    <row r="76" spans="1:7" x14ac:dyDescent="0.25">
      <c r="A76" s="60"/>
      <c r="B76" s="79" t="s">
        <v>15</v>
      </c>
      <c r="C76" s="97" t="s">
        <v>41</v>
      </c>
      <c r="D76" s="81" t="s">
        <v>13</v>
      </c>
      <c r="E76" s="13">
        <v>1</v>
      </c>
      <c r="F76" s="186"/>
      <c r="G76" s="30">
        <f t="shared" ref="G76" si="9">ROUND($E76*F76,2)</f>
        <v>0</v>
      </c>
    </row>
    <row r="77" spans="1:7" x14ac:dyDescent="0.25">
      <c r="A77" s="60"/>
      <c r="B77" s="79"/>
      <c r="C77" s="97"/>
      <c r="D77" s="81"/>
      <c r="E77" s="13"/>
      <c r="F77" s="93"/>
      <c r="G77" s="94"/>
    </row>
    <row r="78" spans="1:7" ht="36" x14ac:dyDescent="0.25">
      <c r="A78" s="102"/>
      <c r="B78" s="79"/>
      <c r="C78" s="99" t="s">
        <v>160</v>
      </c>
      <c r="D78" s="81"/>
      <c r="E78" s="13"/>
      <c r="F78" s="93"/>
      <c r="G78" s="94"/>
    </row>
    <row r="79" spans="1:7" x14ac:dyDescent="0.25">
      <c r="A79" s="102"/>
      <c r="B79" s="79"/>
      <c r="C79" s="97"/>
      <c r="D79" s="81"/>
      <c r="E79" s="13"/>
      <c r="F79" s="93"/>
      <c r="G79" s="94"/>
    </row>
    <row r="80" spans="1:7" ht="36" x14ac:dyDescent="0.25">
      <c r="A80" s="102"/>
      <c r="B80" s="79"/>
      <c r="C80" s="97" t="s">
        <v>42</v>
      </c>
      <c r="D80" s="81"/>
      <c r="E80" s="13"/>
      <c r="F80" s="93"/>
      <c r="G80" s="94"/>
    </row>
    <row r="81" spans="1:7" x14ac:dyDescent="0.25">
      <c r="A81" s="102"/>
      <c r="B81" s="79"/>
      <c r="C81" s="97"/>
      <c r="D81" s="81"/>
      <c r="E81" s="13"/>
      <c r="F81" s="93"/>
      <c r="G81" s="94"/>
    </row>
    <row r="82" spans="1:7" ht="36" x14ac:dyDescent="0.25">
      <c r="A82" s="102"/>
      <c r="B82" s="79"/>
      <c r="C82" s="99" t="s">
        <v>161</v>
      </c>
      <c r="D82" s="81"/>
      <c r="E82" s="13"/>
      <c r="F82" s="93"/>
      <c r="G82" s="94"/>
    </row>
    <row r="83" spans="1:7" x14ac:dyDescent="0.25">
      <c r="A83" s="102"/>
      <c r="B83" s="79"/>
      <c r="C83" s="97"/>
      <c r="D83" s="81"/>
      <c r="E83" s="13"/>
      <c r="F83" s="93"/>
      <c r="G83" s="94"/>
    </row>
    <row r="84" spans="1:7" ht="24" x14ac:dyDescent="0.25">
      <c r="A84" s="102"/>
      <c r="B84" s="79"/>
      <c r="C84" s="99" t="s">
        <v>162</v>
      </c>
      <c r="D84" s="81"/>
      <c r="E84" s="13"/>
      <c r="F84" s="93"/>
      <c r="G84" s="94"/>
    </row>
    <row r="85" spans="1:7" x14ac:dyDescent="0.25">
      <c r="A85" s="102"/>
      <c r="B85" s="79"/>
      <c r="C85" s="97"/>
      <c r="D85" s="81"/>
      <c r="E85" s="13"/>
      <c r="F85" s="93"/>
      <c r="G85" s="94"/>
    </row>
    <row r="86" spans="1:7" ht="24" x14ac:dyDescent="0.25">
      <c r="A86" s="102"/>
      <c r="B86" s="79"/>
      <c r="C86" s="97" t="s">
        <v>43</v>
      </c>
      <c r="D86" s="81"/>
      <c r="E86" s="13"/>
      <c r="F86" s="93"/>
      <c r="G86" s="94"/>
    </row>
    <row r="87" spans="1:7" ht="36" x14ac:dyDescent="0.25">
      <c r="A87" s="102"/>
      <c r="B87" s="79"/>
      <c r="C87" s="97" t="s">
        <v>44</v>
      </c>
      <c r="D87" s="81"/>
      <c r="E87" s="13"/>
      <c r="F87" s="93"/>
      <c r="G87" s="94"/>
    </row>
    <row r="88" spans="1:7" x14ac:dyDescent="0.25">
      <c r="A88" s="102"/>
      <c r="B88" s="79"/>
      <c r="C88" s="97"/>
      <c r="D88" s="81"/>
      <c r="E88" s="13"/>
      <c r="F88" s="93"/>
      <c r="G88" s="94"/>
    </row>
    <row r="89" spans="1:7" x14ac:dyDescent="0.25">
      <c r="A89" s="102"/>
      <c r="B89" s="79"/>
      <c r="C89" s="97"/>
      <c r="D89" s="81"/>
      <c r="E89" s="13"/>
      <c r="F89" s="93"/>
      <c r="G89" s="94"/>
    </row>
    <row r="90" spans="1:7" ht="24" x14ac:dyDescent="0.25">
      <c r="A90" s="60"/>
      <c r="B90" s="79" t="s">
        <v>18</v>
      </c>
      <c r="C90" s="97" t="s">
        <v>45</v>
      </c>
      <c r="D90" s="104" t="s">
        <v>163</v>
      </c>
      <c r="E90" s="13"/>
      <c r="F90" s="101">
        <v>20000</v>
      </c>
      <c r="G90" s="104" t="s">
        <v>127</v>
      </c>
    </row>
    <row r="91" spans="1:7" ht="36" x14ac:dyDescent="0.25">
      <c r="A91" s="60"/>
      <c r="B91" s="79"/>
      <c r="C91" s="97" t="s">
        <v>46</v>
      </c>
      <c r="D91" s="81"/>
      <c r="E91" s="13"/>
      <c r="F91" s="93"/>
      <c r="G91" s="94"/>
    </row>
    <row r="92" spans="1:7" x14ac:dyDescent="0.25">
      <c r="A92" s="60"/>
      <c r="B92" s="79"/>
      <c r="C92" s="97"/>
      <c r="D92" s="81"/>
      <c r="E92" s="13"/>
      <c r="F92" s="93"/>
      <c r="G92" s="94"/>
    </row>
    <row r="93" spans="1:7" x14ac:dyDescent="0.25">
      <c r="A93" s="60"/>
      <c r="B93" s="79"/>
      <c r="C93" s="97"/>
      <c r="D93" s="81"/>
      <c r="E93" s="13"/>
      <c r="F93" s="93"/>
      <c r="G93" s="94"/>
    </row>
    <row r="94" spans="1:7" x14ac:dyDescent="0.25">
      <c r="A94" s="60" t="s">
        <v>47</v>
      </c>
      <c r="B94" s="79"/>
      <c r="C94" s="95" t="s">
        <v>48</v>
      </c>
      <c r="D94" s="81"/>
      <c r="E94" s="13"/>
      <c r="F94" s="93"/>
      <c r="G94" s="94"/>
    </row>
    <row r="95" spans="1:7" x14ac:dyDescent="0.25">
      <c r="A95" s="60"/>
      <c r="B95" s="79"/>
      <c r="C95" s="97"/>
      <c r="D95" s="81"/>
      <c r="E95" s="13"/>
      <c r="F95" s="93"/>
      <c r="G95" s="94"/>
    </row>
    <row r="96" spans="1:7" x14ac:dyDescent="0.25">
      <c r="A96" s="103"/>
      <c r="B96" s="65"/>
      <c r="C96" s="99"/>
      <c r="D96" s="104"/>
      <c r="E96" s="3"/>
      <c r="F96" s="93"/>
      <c r="G96" s="94"/>
    </row>
    <row r="97" spans="1:7" ht="13.5" thickBot="1" x14ac:dyDescent="0.3">
      <c r="A97" s="103" t="s">
        <v>170</v>
      </c>
      <c r="B97" s="131"/>
      <c r="C97" s="132" t="s">
        <v>171</v>
      </c>
      <c r="D97" s="104"/>
      <c r="E97" s="3"/>
      <c r="F97" s="93"/>
      <c r="G97" s="94"/>
    </row>
    <row r="98" spans="1:7" ht="24.75" thickBot="1" x14ac:dyDescent="0.3">
      <c r="A98" s="103"/>
      <c r="B98" s="131"/>
      <c r="C98" s="132" t="s">
        <v>49</v>
      </c>
      <c r="D98" s="133" t="s">
        <v>22</v>
      </c>
      <c r="E98" s="183">
        <f>G242</f>
        <v>372300</v>
      </c>
      <c r="F98" s="185"/>
      <c r="G98" s="30">
        <f>ROUND(G242*F98,2)</f>
        <v>0</v>
      </c>
    </row>
    <row r="99" spans="1:7" x14ac:dyDescent="0.25">
      <c r="A99" s="103"/>
      <c r="B99" s="65"/>
      <c r="C99" s="99"/>
      <c r="D99" s="104"/>
      <c r="E99" s="3"/>
      <c r="F99" s="93"/>
      <c r="G99" s="94"/>
    </row>
    <row r="100" spans="1:7" ht="13.5" thickBot="1" x14ac:dyDescent="0.3">
      <c r="A100" s="103"/>
      <c r="B100" s="65"/>
      <c r="C100" s="99" t="s">
        <v>50</v>
      </c>
      <c r="D100" s="104"/>
      <c r="E100" s="3"/>
      <c r="F100" s="93"/>
      <c r="G100" s="94"/>
    </row>
    <row r="101" spans="1:7" ht="36.75" thickBot="1" x14ac:dyDescent="0.3">
      <c r="A101" s="103"/>
      <c r="B101" s="131"/>
      <c r="C101" s="134" t="s">
        <v>51</v>
      </c>
      <c r="D101" s="135"/>
      <c r="E101" s="3"/>
      <c r="F101" s="93"/>
      <c r="G101" s="94"/>
    </row>
    <row r="102" spans="1:7" ht="24" x14ac:dyDescent="0.25">
      <c r="A102" s="103"/>
      <c r="B102" s="65"/>
      <c r="C102" s="99" t="s">
        <v>52</v>
      </c>
      <c r="D102" s="104"/>
      <c r="E102" s="3"/>
      <c r="F102" s="93"/>
      <c r="G102" s="94"/>
    </row>
    <row r="103" spans="1:7" x14ac:dyDescent="0.25">
      <c r="A103" s="103"/>
      <c r="B103" s="65"/>
      <c r="C103" s="99"/>
      <c r="D103" s="104"/>
      <c r="E103" s="3"/>
      <c r="F103" s="93"/>
      <c r="G103" s="94"/>
    </row>
    <row r="104" spans="1:7" x14ac:dyDescent="0.25">
      <c r="A104" s="103"/>
      <c r="B104" s="65"/>
      <c r="C104" s="99" t="s">
        <v>53</v>
      </c>
      <c r="D104" s="104"/>
      <c r="E104" s="3"/>
      <c r="F104" s="93"/>
      <c r="G104" s="94"/>
    </row>
    <row r="105" spans="1:7" x14ac:dyDescent="0.25">
      <c r="A105" s="103"/>
      <c r="B105" s="65"/>
      <c r="C105" s="99"/>
      <c r="D105" s="104"/>
      <c r="E105" s="3"/>
      <c r="F105" s="93"/>
      <c r="G105" s="94"/>
    </row>
    <row r="106" spans="1:7" x14ac:dyDescent="0.25">
      <c r="A106" s="105"/>
      <c r="B106" s="106"/>
      <c r="C106" s="99"/>
      <c r="D106" s="104"/>
      <c r="E106" s="4"/>
      <c r="F106" s="107"/>
      <c r="G106" s="108"/>
    </row>
    <row r="107" spans="1:7" x14ac:dyDescent="0.25">
      <c r="A107" s="109"/>
      <c r="B107" s="58"/>
      <c r="C107" s="110"/>
      <c r="D107" s="111"/>
      <c r="E107" s="5"/>
      <c r="F107" s="90"/>
      <c r="G107" s="91"/>
    </row>
    <row r="108" spans="1:7" x14ac:dyDescent="0.25">
      <c r="A108" s="105"/>
      <c r="B108" s="106"/>
      <c r="C108" s="112" t="s">
        <v>54</v>
      </c>
      <c r="D108" s="113"/>
      <c r="E108" s="1"/>
      <c r="F108" s="107"/>
      <c r="G108" s="33">
        <f>SUM(G70:G106)</f>
        <v>44200</v>
      </c>
    </row>
    <row r="109" spans="1:7" ht="12.75" customHeight="1" x14ac:dyDescent="0.25">
      <c r="A109" s="109" t="str">
        <f>A2</f>
        <v>CONTRACT N3TC/RM-2025-607: Vaal River to the Heidelberg S IC_N3-10 km 0 to N3-11 km 15.1</v>
      </c>
      <c r="B109" s="114"/>
      <c r="C109" s="115"/>
      <c r="D109" s="111"/>
      <c r="E109" s="32"/>
      <c r="F109" s="116"/>
      <c r="G109" s="58" t="s">
        <v>0</v>
      </c>
    </row>
    <row r="110" spans="1:7" ht="12.75" customHeight="1" x14ac:dyDescent="0.25">
      <c r="A110" s="103" t="str">
        <f>A3</f>
        <v>MOWING, CUTTING AND REMOVAL OF VEGETATION ON THE N3 – PACKAGE 7</v>
      </c>
      <c r="B110" s="131"/>
      <c r="C110" s="64"/>
      <c r="D110" s="64"/>
      <c r="E110" s="136"/>
      <c r="F110" s="120"/>
      <c r="G110" s="65" t="str">
        <f>G2</f>
        <v>N3-10 km 24 to N3-10 km 45.8</v>
      </c>
    </row>
    <row r="111" spans="1:7" ht="12.75" customHeight="1" x14ac:dyDescent="0.25">
      <c r="A111" s="103"/>
      <c r="B111" s="131"/>
      <c r="C111" s="64"/>
      <c r="D111" s="64"/>
      <c r="E111" s="136"/>
      <c r="F111" s="120"/>
      <c r="G111" s="121"/>
    </row>
    <row r="112" spans="1:7" x14ac:dyDescent="0.25">
      <c r="A112" s="105" t="s">
        <v>55</v>
      </c>
      <c r="B112" s="137"/>
      <c r="C112" s="112"/>
      <c r="D112" s="113"/>
      <c r="E112" s="1"/>
      <c r="F112" s="120"/>
      <c r="G112" s="121"/>
    </row>
    <row r="113" spans="1:7" ht="12.75" customHeight="1" x14ac:dyDescent="0.25">
      <c r="A113" s="123"/>
      <c r="B113" s="58"/>
      <c r="C113" s="110"/>
      <c r="D113" s="124"/>
      <c r="E113" s="2"/>
      <c r="F113" s="90"/>
      <c r="G113" s="91"/>
    </row>
    <row r="114" spans="1:7" ht="12.75" customHeight="1" x14ac:dyDescent="0.25">
      <c r="A114" s="117" t="s">
        <v>2</v>
      </c>
      <c r="B114" s="65"/>
      <c r="C114" s="138" t="s">
        <v>3</v>
      </c>
      <c r="D114" s="104" t="s">
        <v>4</v>
      </c>
      <c r="E114" s="3" t="s">
        <v>5</v>
      </c>
      <c r="F114" s="82" t="s">
        <v>6</v>
      </c>
      <c r="G114" s="83" t="s">
        <v>7</v>
      </c>
    </row>
    <row r="115" spans="1:7" ht="12.75" customHeight="1" x14ac:dyDescent="0.25">
      <c r="A115" s="126"/>
      <c r="B115" s="106"/>
      <c r="C115" s="127"/>
      <c r="D115" s="128"/>
      <c r="E115" s="4"/>
      <c r="F115" s="107"/>
      <c r="G115" s="108"/>
    </row>
    <row r="116" spans="1:7" x14ac:dyDescent="0.25">
      <c r="A116" s="109"/>
      <c r="B116" s="58"/>
      <c r="C116" s="115"/>
      <c r="D116" s="124"/>
      <c r="E116" s="3"/>
      <c r="F116" s="90"/>
      <c r="G116" s="91"/>
    </row>
    <row r="117" spans="1:7" x14ac:dyDescent="0.25">
      <c r="A117" s="60" t="s">
        <v>37</v>
      </c>
      <c r="B117" s="79"/>
      <c r="C117" s="95" t="s">
        <v>38</v>
      </c>
      <c r="D117" s="81"/>
      <c r="E117" s="13"/>
      <c r="F117" s="93"/>
      <c r="G117" s="94"/>
    </row>
    <row r="118" spans="1:7" x14ac:dyDescent="0.25">
      <c r="A118" s="60"/>
      <c r="B118" s="79"/>
      <c r="C118" s="62"/>
      <c r="D118" s="81"/>
      <c r="E118" s="13"/>
      <c r="F118" s="93"/>
      <c r="G118" s="94"/>
    </row>
    <row r="119" spans="1:7" x14ac:dyDescent="0.25">
      <c r="A119" s="60" t="s">
        <v>56</v>
      </c>
      <c r="B119" s="79"/>
      <c r="C119" s="97" t="s">
        <v>57</v>
      </c>
      <c r="D119" s="81"/>
      <c r="E119" s="13"/>
      <c r="F119" s="93"/>
      <c r="G119" s="94"/>
    </row>
    <row r="120" spans="1:7" x14ac:dyDescent="0.25">
      <c r="A120" s="60"/>
      <c r="B120" s="79"/>
      <c r="C120" s="97" t="s">
        <v>58</v>
      </c>
      <c r="D120" s="81"/>
      <c r="E120" s="13"/>
      <c r="F120" s="93"/>
      <c r="G120" s="94"/>
    </row>
    <row r="121" spans="1:7" x14ac:dyDescent="0.25">
      <c r="A121" s="60"/>
      <c r="B121" s="79"/>
      <c r="C121" s="97" t="s">
        <v>59</v>
      </c>
      <c r="D121" s="81"/>
      <c r="E121" s="13"/>
      <c r="F121" s="93"/>
      <c r="G121" s="94"/>
    </row>
    <row r="122" spans="1:7" x14ac:dyDescent="0.25">
      <c r="A122" s="60"/>
      <c r="B122" s="79"/>
      <c r="C122" s="97"/>
      <c r="D122" s="81"/>
      <c r="E122" s="13"/>
      <c r="F122" s="93"/>
      <c r="G122" s="94"/>
    </row>
    <row r="123" spans="1:7" x14ac:dyDescent="0.25">
      <c r="A123" s="60"/>
      <c r="B123" s="79" t="s">
        <v>15</v>
      </c>
      <c r="C123" s="97" t="s">
        <v>16</v>
      </c>
      <c r="D123" s="81"/>
      <c r="E123" s="13"/>
      <c r="F123" s="93"/>
      <c r="G123" s="94"/>
    </row>
    <row r="124" spans="1:7" x14ac:dyDescent="0.25">
      <c r="A124" s="60"/>
      <c r="B124" s="79"/>
      <c r="C124" s="99" t="s">
        <v>134</v>
      </c>
      <c r="D124" s="81" t="s">
        <v>17</v>
      </c>
      <c r="E124" s="13">
        <v>1</v>
      </c>
      <c r="F124" s="184"/>
      <c r="G124" s="30">
        <f t="shared" ref="G124:G125" si="10">ROUND($E124*F124,2)</f>
        <v>0</v>
      </c>
    </row>
    <row r="125" spans="1:7" x14ac:dyDescent="0.25">
      <c r="A125" s="60"/>
      <c r="B125" s="79"/>
      <c r="C125" s="99" t="s">
        <v>135</v>
      </c>
      <c r="D125" s="81" t="s">
        <v>17</v>
      </c>
      <c r="E125" s="13">
        <v>1</v>
      </c>
      <c r="F125" s="184"/>
      <c r="G125" s="30">
        <f t="shared" si="10"/>
        <v>0</v>
      </c>
    </row>
    <row r="126" spans="1:7" x14ac:dyDescent="0.25">
      <c r="A126" s="60"/>
      <c r="B126" s="79"/>
      <c r="C126" s="97"/>
      <c r="D126" s="81"/>
      <c r="E126" s="13"/>
      <c r="F126" s="98"/>
      <c r="G126" s="94"/>
    </row>
    <row r="127" spans="1:7" x14ac:dyDescent="0.25">
      <c r="A127" s="60"/>
      <c r="B127" s="79" t="s">
        <v>18</v>
      </c>
      <c r="C127" s="97" t="s">
        <v>19</v>
      </c>
      <c r="D127" s="81"/>
      <c r="E127" s="13"/>
      <c r="F127" s="98"/>
      <c r="G127" s="94"/>
    </row>
    <row r="128" spans="1:7" x14ac:dyDescent="0.25">
      <c r="A128" s="60"/>
      <c r="B128" s="79"/>
      <c r="C128" s="99" t="s">
        <v>136</v>
      </c>
      <c r="D128" s="81" t="s">
        <v>17</v>
      </c>
      <c r="E128" s="13">
        <v>1</v>
      </c>
      <c r="F128" s="184"/>
      <c r="G128" s="30">
        <f t="shared" ref="G128:G131" si="11">ROUND($E128*F128,2)</f>
        <v>0</v>
      </c>
    </row>
    <row r="129" spans="1:7" x14ac:dyDescent="0.25">
      <c r="A129" s="60"/>
      <c r="B129" s="79"/>
      <c r="C129" s="99" t="s">
        <v>137</v>
      </c>
      <c r="D129" s="81" t="s">
        <v>17</v>
      </c>
      <c r="E129" s="13">
        <v>1</v>
      </c>
      <c r="F129" s="184"/>
      <c r="G129" s="30">
        <f t="shared" si="11"/>
        <v>0</v>
      </c>
    </row>
    <row r="130" spans="1:7" x14ac:dyDescent="0.25">
      <c r="A130" s="60"/>
      <c r="B130" s="79"/>
      <c r="C130" s="99" t="s">
        <v>138</v>
      </c>
      <c r="D130" s="81" t="s">
        <v>17</v>
      </c>
      <c r="E130" s="13">
        <v>1</v>
      </c>
      <c r="F130" s="184"/>
      <c r="G130" s="30">
        <f t="shared" si="11"/>
        <v>0</v>
      </c>
    </row>
    <row r="131" spans="1:7" x14ac:dyDescent="0.25">
      <c r="A131" s="60"/>
      <c r="B131" s="79"/>
      <c r="C131" s="99" t="s">
        <v>139</v>
      </c>
      <c r="D131" s="81" t="s">
        <v>17</v>
      </c>
      <c r="E131" s="13">
        <v>1</v>
      </c>
      <c r="F131" s="184"/>
      <c r="G131" s="30">
        <f t="shared" si="11"/>
        <v>0</v>
      </c>
    </row>
    <row r="132" spans="1:7" x14ac:dyDescent="0.25">
      <c r="A132" s="60"/>
      <c r="B132" s="79"/>
      <c r="C132" s="99" t="s">
        <v>169</v>
      </c>
      <c r="D132" s="81" t="s">
        <v>17</v>
      </c>
      <c r="E132" s="13">
        <v>1</v>
      </c>
      <c r="F132" s="184"/>
      <c r="G132" s="30">
        <f t="shared" ref="G132" si="12">ROUND($E132*F132,2)</f>
        <v>0</v>
      </c>
    </row>
    <row r="133" spans="1:7" x14ac:dyDescent="0.25">
      <c r="A133" s="60"/>
      <c r="B133" s="79"/>
      <c r="C133" s="97"/>
      <c r="D133" s="81"/>
      <c r="E133" s="13"/>
      <c r="F133" s="98"/>
      <c r="G133" s="94"/>
    </row>
    <row r="134" spans="1:7" ht="24" x14ac:dyDescent="0.25">
      <c r="A134" s="60" t="s">
        <v>60</v>
      </c>
      <c r="B134" s="79"/>
      <c r="C134" s="95" t="s">
        <v>61</v>
      </c>
      <c r="D134" s="81"/>
      <c r="E134" s="13"/>
      <c r="F134" s="98"/>
      <c r="G134" s="94"/>
    </row>
    <row r="135" spans="1:7" x14ac:dyDescent="0.25">
      <c r="A135" s="60"/>
      <c r="B135" s="96"/>
      <c r="C135" s="97"/>
      <c r="D135" s="81"/>
      <c r="E135" s="13"/>
      <c r="F135" s="98"/>
      <c r="G135" s="94"/>
    </row>
    <row r="136" spans="1:7" x14ac:dyDescent="0.25">
      <c r="A136" s="60" t="s">
        <v>62</v>
      </c>
      <c r="B136" s="96"/>
      <c r="C136" s="97" t="s">
        <v>63</v>
      </c>
      <c r="D136" s="81"/>
      <c r="E136" s="13"/>
      <c r="F136" s="98"/>
      <c r="G136" s="94"/>
    </row>
    <row r="137" spans="1:7" x14ac:dyDescent="0.25">
      <c r="A137" s="60"/>
      <c r="B137" s="96"/>
      <c r="C137" s="99" t="s">
        <v>164</v>
      </c>
      <c r="D137" s="81"/>
      <c r="E137" s="13"/>
      <c r="F137" s="98"/>
      <c r="G137" s="94"/>
    </row>
    <row r="138" spans="1:7" x14ac:dyDescent="0.25">
      <c r="A138" s="60"/>
      <c r="B138" s="96"/>
      <c r="C138" s="97"/>
      <c r="D138" s="81"/>
      <c r="E138" s="13"/>
      <c r="F138" s="98"/>
      <c r="G138" s="94"/>
    </row>
    <row r="139" spans="1:7" ht="24.95" customHeight="1" x14ac:dyDescent="0.25">
      <c r="A139" s="60"/>
      <c r="B139" s="79" t="s">
        <v>15</v>
      </c>
      <c r="C139" s="97" t="s">
        <v>64</v>
      </c>
      <c r="D139" s="81" t="s">
        <v>65</v>
      </c>
      <c r="E139" s="15">
        <v>109</v>
      </c>
      <c r="F139" s="187"/>
      <c r="G139" s="30">
        <f t="shared" ref="G139" si="13">ROUND($E139*F139,2)</f>
        <v>0</v>
      </c>
    </row>
    <row r="140" spans="1:7" x14ac:dyDescent="0.25">
      <c r="A140" s="60"/>
      <c r="B140" s="79"/>
      <c r="C140" s="97"/>
      <c r="D140" s="81"/>
      <c r="E140" s="13"/>
      <c r="F140" s="98"/>
      <c r="G140" s="94"/>
    </row>
    <row r="141" spans="1:7" ht="24" x14ac:dyDescent="0.25">
      <c r="A141" s="60"/>
      <c r="B141" s="79" t="s">
        <v>18</v>
      </c>
      <c r="C141" s="97" t="s">
        <v>66</v>
      </c>
      <c r="D141" s="81" t="s">
        <v>65</v>
      </c>
      <c r="E141" s="15"/>
      <c r="F141" s="187"/>
      <c r="G141" s="34" t="s">
        <v>127</v>
      </c>
    </row>
    <row r="142" spans="1:7" x14ac:dyDescent="0.25">
      <c r="A142" s="60"/>
      <c r="B142" s="79"/>
      <c r="C142" s="97"/>
      <c r="D142" s="81"/>
      <c r="E142" s="13"/>
      <c r="F142" s="98"/>
      <c r="G142" s="94"/>
    </row>
    <row r="143" spans="1:7" ht="24" x14ac:dyDescent="0.25">
      <c r="A143" s="60"/>
      <c r="B143" s="79" t="s">
        <v>69</v>
      </c>
      <c r="C143" s="97" t="s">
        <v>70</v>
      </c>
      <c r="D143" s="81" t="s">
        <v>21</v>
      </c>
      <c r="E143" s="26">
        <v>1</v>
      </c>
      <c r="F143" s="139">
        <v>100000</v>
      </c>
      <c r="G143" s="30">
        <f t="shared" ref="G143" si="14">ROUND($E143*F143,2)</f>
        <v>100000</v>
      </c>
    </row>
    <row r="144" spans="1:7" x14ac:dyDescent="0.25">
      <c r="A144" s="60"/>
      <c r="B144" s="140"/>
      <c r="C144" s="141"/>
      <c r="D144" s="142"/>
      <c r="E144" s="56"/>
      <c r="F144" s="93"/>
      <c r="G144" s="94"/>
    </row>
    <row r="145" spans="1:7" x14ac:dyDescent="0.25">
      <c r="A145" s="60"/>
      <c r="B145" s="79"/>
      <c r="C145" s="97"/>
      <c r="D145" s="81"/>
      <c r="E145" s="13"/>
      <c r="F145" s="93"/>
      <c r="G145" s="94"/>
    </row>
    <row r="146" spans="1:7" x14ac:dyDescent="0.25">
      <c r="A146" s="60"/>
      <c r="B146" s="79"/>
      <c r="C146" s="97"/>
      <c r="D146" s="81"/>
      <c r="E146" s="26"/>
      <c r="F146" s="139"/>
      <c r="G146" s="30"/>
    </row>
    <row r="147" spans="1:7" x14ac:dyDescent="0.25">
      <c r="A147" s="103"/>
      <c r="B147" s="65"/>
      <c r="C147" s="99"/>
      <c r="D147" s="104"/>
      <c r="E147" s="3"/>
      <c r="F147" s="93"/>
      <c r="G147" s="94"/>
    </row>
    <row r="148" spans="1:7" x14ac:dyDescent="0.25">
      <c r="A148" s="103"/>
      <c r="B148" s="65"/>
      <c r="C148" s="99"/>
      <c r="D148" s="104"/>
      <c r="E148" s="3"/>
      <c r="F148" s="93"/>
      <c r="G148" s="94"/>
    </row>
    <row r="149" spans="1:7" x14ac:dyDescent="0.25">
      <c r="A149" s="103"/>
      <c r="B149" s="65"/>
      <c r="C149" s="99"/>
      <c r="D149" s="104"/>
      <c r="E149" s="52"/>
      <c r="F149" s="93"/>
      <c r="G149" s="94"/>
    </row>
    <row r="150" spans="1:7" x14ac:dyDescent="0.25">
      <c r="A150" s="103"/>
      <c r="B150" s="65"/>
      <c r="C150" s="99"/>
      <c r="D150" s="104"/>
      <c r="E150" s="3"/>
      <c r="F150" s="93"/>
      <c r="G150" s="94"/>
    </row>
    <row r="151" spans="1:7" x14ac:dyDescent="0.25">
      <c r="A151" s="103"/>
      <c r="B151" s="65"/>
      <c r="C151" s="99"/>
      <c r="D151" s="104"/>
      <c r="E151" s="3"/>
      <c r="F151" s="93"/>
      <c r="G151" s="94"/>
    </row>
    <row r="152" spans="1:7" x14ac:dyDescent="0.25">
      <c r="A152" s="103"/>
      <c r="B152" s="65"/>
      <c r="C152" s="99"/>
      <c r="D152" s="104"/>
      <c r="E152" s="3"/>
      <c r="F152" s="93"/>
      <c r="G152" s="94"/>
    </row>
    <row r="153" spans="1:7" x14ac:dyDescent="0.25">
      <c r="A153" s="103"/>
      <c r="B153" s="65"/>
      <c r="C153" s="99"/>
      <c r="D153" s="104"/>
      <c r="E153" s="3"/>
      <c r="F153" s="93"/>
      <c r="G153" s="94"/>
    </row>
    <row r="154" spans="1:7" x14ac:dyDescent="0.25">
      <c r="A154" s="103"/>
      <c r="B154" s="65"/>
      <c r="C154" s="99"/>
      <c r="D154" s="104"/>
      <c r="E154" s="3"/>
      <c r="F154" s="93"/>
      <c r="G154" s="94"/>
    </row>
    <row r="155" spans="1:7" x14ac:dyDescent="0.25">
      <c r="A155" s="103"/>
      <c r="B155" s="65"/>
      <c r="C155" s="99"/>
      <c r="D155" s="104"/>
      <c r="E155" s="3"/>
      <c r="F155" s="93"/>
      <c r="G155" s="94"/>
    </row>
    <row r="156" spans="1:7" x14ac:dyDescent="0.25">
      <c r="A156" s="103"/>
      <c r="B156" s="65"/>
      <c r="C156" s="99"/>
      <c r="D156" s="104"/>
      <c r="E156" s="3"/>
      <c r="F156" s="93"/>
      <c r="G156" s="94"/>
    </row>
    <row r="157" spans="1:7" x14ac:dyDescent="0.25">
      <c r="A157" s="103"/>
      <c r="B157" s="65"/>
      <c r="C157" s="99"/>
      <c r="D157" s="104"/>
      <c r="E157" s="3"/>
      <c r="F157" s="93"/>
      <c r="G157" s="94"/>
    </row>
    <row r="158" spans="1:7" x14ac:dyDescent="0.25">
      <c r="A158" s="103"/>
      <c r="B158" s="65"/>
      <c r="C158" s="99"/>
      <c r="D158" s="104"/>
      <c r="E158" s="3"/>
      <c r="F158" s="93"/>
      <c r="G158" s="94"/>
    </row>
    <row r="159" spans="1:7" x14ac:dyDescent="0.25">
      <c r="A159" s="103"/>
      <c r="B159" s="65"/>
      <c r="C159" s="99"/>
      <c r="D159" s="104"/>
      <c r="E159" s="3"/>
      <c r="F159" s="93"/>
      <c r="G159" s="94"/>
    </row>
    <row r="160" spans="1:7" x14ac:dyDescent="0.25">
      <c r="A160" s="103"/>
      <c r="B160" s="65"/>
      <c r="C160" s="99"/>
      <c r="D160" s="104"/>
      <c r="E160" s="3"/>
      <c r="F160" s="107"/>
      <c r="G160" s="108"/>
    </row>
    <row r="161" spans="1:7" x14ac:dyDescent="0.25">
      <c r="A161" s="109"/>
      <c r="B161" s="58"/>
      <c r="C161" s="110"/>
      <c r="D161" s="111"/>
      <c r="E161" s="5"/>
      <c r="F161" s="90"/>
      <c r="G161" s="91"/>
    </row>
    <row r="162" spans="1:7" x14ac:dyDescent="0.25">
      <c r="A162" s="105" t="s">
        <v>60</v>
      </c>
      <c r="B162" s="106"/>
      <c r="C162" s="112" t="s">
        <v>34</v>
      </c>
      <c r="D162" s="113"/>
      <c r="E162" s="1"/>
      <c r="F162" s="107"/>
      <c r="G162" s="33">
        <f>SUM(G117:G160)</f>
        <v>100000</v>
      </c>
    </row>
    <row r="163" spans="1:7" ht="12.75" customHeight="1" x14ac:dyDescent="0.25">
      <c r="A163" s="109" t="str">
        <f>A2</f>
        <v>CONTRACT N3TC/RM-2025-607: Vaal River to the Heidelberg S IC_N3-10 km 0 to N3-11 km 15.1</v>
      </c>
      <c r="B163" s="114"/>
      <c r="C163" s="115"/>
      <c r="D163" s="111"/>
      <c r="E163" s="5"/>
      <c r="F163" s="116"/>
      <c r="G163" s="58" t="s">
        <v>0</v>
      </c>
    </row>
    <row r="164" spans="1:7" ht="12.75" customHeight="1" x14ac:dyDescent="0.25">
      <c r="A164" s="103" t="str">
        <f>A3</f>
        <v>MOWING, CUTTING AND REMOVAL OF VEGETATION ON THE N3 – PACKAGE 7</v>
      </c>
      <c r="B164" s="131"/>
      <c r="C164" s="64"/>
      <c r="D164" s="64"/>
      <c r="E164" s="136"/>
      <c r="F164" s="120"/>
      <c r="G164" s="65" t="str">
        <f>G2</f>
        <v>N3-10 km 24 to N3-10 km 45.8</v>
      </c>
    </row>
    <row r="165" spans="1:7" ht="12.75" customHeight="1" x14ac:dyDescent="0.25">
      <c r="A165" s="103"/>
      <c r="B165" s="131"/>
      <c r="C165" s="64"/>
      <c r="D165" s="64"/>
      <c r="E165" s="136"/>
      <c r="F165" s="120"/>
      <c r="G165" s="121"/>
    </row>
    <row r="166" spans="1:7" x14ac:dyDescent="0.25">
      <c r="A166" s="105" t="s">
        <v>71</v>
      </c>
      <c r="B166" s="137"/>
      <c r="C166" s="112"/>
      <c r="D166" s="113"/>
      <c r="E166" s="1"/>
      <c r="F166" s="120"/>
      <c r="G166" s="121"/>
    </row>
    <row r="167" spans="1:7" ht="12.75" customHeight="1" x14ac:dyDescent="0.25">
      <c r="A167" s="123"/>
      <c r="B167" s="58"/>
      <c r="C167" s="110"/>
      <c r="D167" s="124"/>
      <c r="E167" s="2"/>
      <c r="F167" s="90"/>
      <c r="G167" s="91"/>
    </row>
    <row r="168" spans="1:7" ht="12.75" customHeight="1" x14ac:dyDescent="0.25">
      <c r="A168" s="117" t="s">
        <v>2</v>
      </c>
      <c r="B168" s="65"/>
      <c r="C168" s="138" t="s">
        <v>3</v>
      </c>
      <c r="D168" s="104" t="s">
        <v>4</v>
      </c>
      <c r="E168" s="3" t="s">
        <v>5</v>
      </c>
      <c r="F168" s="82" t="s">
        <v>6</v>
      </c>
      <c r="G168" s="83" t="s">
        <v>7</v>
      </c>
    </row>
    <row r="169" spans="1:7" ht="12.75" customHeight="1" x14ac:dyDescent="0.25">
      <c r="A169" s="126"/>
      <c r="B169" s="106"/>
      <c r="C169" s="127"/>
      <c r="D169" s="128"/>
      <c r="E169" s="4"/>
      <c r="F169" s="107"/>
      <c r="G169" s="108"/>
    </row>
    <row r="170" spans="1:7" ht="12.75" customHeight="1" x14ac:dyDescent="0.25">
      <c r="A170" s="123"/>
      <c r="B170" s="58"/>
      <c r="C170" s="110"/>
      <c r="D170" s="124"/>
      <c r="E170" s="2"/>
      <c r="F170" s="90"/>
      <c r="G170" s="91"/>
    </row>
    <row r="171" spans="1:7" ht="12.75" customHeight="1" x14ac:dyDescent="0.25">
      <c r="A171" s="143"/>
      <c r="B171" s="65"/>
      <c r="C171" s="99" t="s">
        <v>36</v>
      </c>
      <c r="D171" s="104"/>
      <c r="E171" s="3"/>
      <c r="F171" s="93"/>
      <c r="G171" s="35">
        <f t="shared" ref="G171" si="15">G162</f>
        <v>100000</v>
      </c>
    </row>
    <row r="172" spans="1:7" ht="12.75" customHeight="1" x14ac:dyDescent="0.25">
      <c r="A172" s="126"/>
      <c r="B172" s="106"/>
      <c r="C172" s="130"/>
      <c r="D172" s="128"/>
      <c r="E172" s="4"/>
      <c r="F172" s="107"/>
      <c r="G172" s="108"/>
    </row>
    <row r="173" spans="1:7" x14ac:dyDescent="0.25">
      <c r="A173" s="103"/>
      <c r="B173" s="65"/>
      <c r="C173" s="64"/>
      <c r="D173" s="104"/>
      <c r="E173" s="3"/>
      <c r="F173" s="90"/>
      <c r="G173" s="91"/>
    </row>
    <row r="174" spans="1:7" x14ac:dyDescent="0.25">
      <c r="A174" s="60" t="s">
        <v>72</v>
      </c>
      <c r="B174" s="96"/>
      <c r="C174" s="99" t="s">
        <v>166</v>
      </c>
      <c r="D174" s="81"/>
      <c r="E174" s="13"/>
      <c r="F174" s="93"/>
      <c r="G174" s="94"/>
    </row>
    <row r="175" spans="1:7" ht="16.5" customHeight="1" x14ac:dyDescent="0.25">
      <c r="A175" s="60"/>
      <c r="B175" s="96"/>
      <c r="C175" s="99" t="s">
        <v>167</v>
      </c>
      <c r="D175" s="81"/>
      <c r="E175" s="13"/>
      <c r="F175" s="93"/>
      <c r="G175" s="94"/>
    </row>
    <row r="176" spans="1:7" x14ac:dyDescent="0.25">
      <c r="A176" s="60"/>
      <c r="B176" s="96"/>
      <c r="C176" s="99" t="s">
        <v>168</v>
      </c>
      <c r="D176" s="81"/>
      <c r="E176" s="13"/>
      <c r="F176" s="93"/>
      <c r="G176" s="94"/>
    </row>
    <row r="177" spans="1:7" x14ac:dyDescent="0.25">
      <c r="A177" s="60"/>
      <c r="B177" s="96"/>
      <c r="C177" s="97"/>
      <c r="D177" s="81"/>
      <c r="E177" s="13"/>
      <c r="F177" s="93"/>
      <c r="G177" s="94"/>
    </row>
    <row r="178" spans="1:7" ht="24" x14ac:dyDescent="0.25">
      <c r="A178" s="60"/>
      <c r="B178" s="79" t="s">
        <v>15</v>
      </c>
      <c r="C178" s="97" t="s">
        <v>132</v>
      </c>
      <c r="D178" s="81" t="s">
        <v>65</v>
      </c>
      <c r="E178" s="15">
        <v>43.6</v>
      </c>
      <c r="F178" s="187"/>
      <c r="G178" s="36">
        <f t="shared" ref="G178" si="16">ROUND($E178*F178,2)</f>
        <v>0</v>
      </c>
    </row>
    <row r="179" spans="1:7" x14ac:dyDescent="0.25">
      <c r="A179" s="60"/>
      <c r="B179" s="79"/>
      <c r="C179" s="97"/>
      <c r="D179" s="81"/>
      <c r="E179" s="13"/>
      <c r="F179" s="98"/>
      <c r="G179" s="94"/>
    </row>
    <row r="180" spans="1:7" x14ac:dyDescent="0.25">
      <c r="A180" s="60"/>
      <c r="B180" s="79" t="s">
        <v>28</v>
      </c>
      <c r="C180" s="97" t="s">
        <v>74</v>
      </c>
      <c r="D180" s="81" t="s">
        <v>67</v>
      </c>
      <c r="E180" s="13">
        <v>7</v>
      </c>
      <c r="F180" s="184"/>
      <c r="G180" s="36">
        <f t="shared" ref="G180" si="17">ROUND($E180*F180,2)</f>
        <v>0</v>
      </c>
    </row>
    <row r="181" spans="1:7" x14ac:dyDescent="0.25">
      <c r="A181" s="60"/>
      <c r="B181" s="79"/>
      <c r="C181" s="97" t="s">
        <v>68</v>
      </c>
      <c r="D181" s="81"/>
      <c r="E181" s="13"/>
      <c r="F181" s="98"/>
      <c r="G181" s="94"/>
    </row>
    <row r="182" spans="1:7" x14ac:dyDescent="0.25">
      <c r="A182" s="60"/>
      <c r="B182" s="79"/>
      <c r="C182" s="97"/>
      <c r="D182" s="81"/>
      <c r="E182" s="13"/>
      <c r="F182" s="98"/>
      <c r="G182" s="94"/>
    </row>
    <row r="183" spans="1:7" ht="24" x14ac:dyDescent="0.25">
      <c r="A183" s="60"/>
      <c r="B183" s="79" t="s">
        <v>69</v>
      </c>
      <c r="C183" s="97" t="s">
        <v>75</v>
      </c>
      <c r="D183" s="81" t="s">
        <v>65</v>
      </c>
      <c r="E183" s="15">
        <f>E178</f>
        <v>43.6</v>
      </c>
      <c r="F183" s="187"/>
      <c r="G183" s="36">
        <f t="shared" ref="G183" si="18">ROUND($E183*F183,2)</f>
        <v>0</v>
      </c>
    </row>
    <row r="184" spans="1:7" x14ac:dyDescent="0.25">
      <c r="A184" s="60"/>
      <c r="B184" s="79"/>
      <c r="C184" s="97"/>
      <c r="D184" s="81"/>
      <c r="E184" s="13"/>
      <c r="F184" s="98"/>
      <c r="G184" s="94"/>
    </row>
    <row r="185" spans="1:7" ht="24" x14ac:dyDescent="0.25">
      <c r="A185" s="60"/>
      <c r="B185" s="79" t="s">
        <v>76</v>
      </c>
      <c r="C185" s="99" t="s">
        <v>172</v>
      </c>
      <c r="D185" s="81" t="s">
        <v>67</v>
      </c>
      <c r="E185" s="13">
        <v>7</v>
      </c>
      <c r="F185" s="187"/>
      <c r="G185" s="36">
        <f t="shared" ref="G185" si="19">ROUND($E185*F185,2)</f>
        <v>0</v>
      </c>
    </row>
    <row r="186" spans="1:7" x14ac:dyDescent="0.25">
      <c r="A186" s="60"/>
      <c r="B186" s="79"/>
      <c r="C186" s="97"/>
      <c r="D186" s="81"/>
      <c r="E186" s="13"/>
      <c r="F186" s="98"/>
      <c r="G186" s="94"/>
    </row>
    <row r="187" spans="1:7" x14ac:dyDescent="0.25">
      <c r="A187" s="60"/>
      <c r="B187" s="79"/>
      <c r="C187" s="97"/>
      <c r="D187" s="81"/>
      <c r="E187" s="13"/>
      <c r="F187" s="98"/>
      <c r="G187" s="94"/>
    </row>
    <row r="188" spans="1:7" ht="24" x14ac:dyDescent="0.25">
      <c r="A188" s="60"/>
      <c r="B188" s="79" t="s">
        <v>77</v>
      </c>
      <c r="C188" s="97" t="s">
        <v>78</v>
      </c>
      <c r="D188" s="81"/>
      <c r="E188" s="13"/>
      <c r="F188" s="98"/>
      <c r="G188" s="94"/>
    </row>
    <row r="189" spans="1:7" x14ac:dyDescent="0.25">
      <c r="A189" s="60"/>
      <c r="B189" s="79"/>
      <c r="C189" s="97"/>
      <c r="D189" s="81"/>
      <c r="E189" s="13"/>
      <c r="F189" s="98"/>
      <c r="G189" s="94"/>
    </row>
    <row r="190" spans="1:7" x14ac:dyDescent="0.25">
      <c r="A190" s="60"/>
      <c r="B190" s="79" t="s">
        <v>79</v>
      </c>
      <c r="C190" s="97" t="s">
        <v>80</v>
      </c>
      <c r="D190" s="81" t="s">
        <v>65</v>
      </c>
      <c r="E190" s="13" t="s">
        <v>81</v>
      </c>
      <c r="F190" s="184"/>
      <c r="G190" s="35" t="s">
        <v>127</v>
      </c>
    </row>
    <row r="191" spans="1:7" x14ac:dyDescent="0.25">
      <c r="A191" s="60"/>
      <c r="B191" s="79" t="s">
        <v>82</v>
      </c>
      <c r="C191" s="97" t="s">
        <v>83</v>
      </c>
      <c r="D191" s="81" t="s">
        <v>65</v>
      </c>
      <c r="E191" s="13" t="s">
        <v>81</v>
      </c>
      <c r="F191" s="184"/>
      <c r="G191" s="35" t="s">
        <v>127</v>
      </c>
    </row>
    <row r="192" spans="1:7" x14ac:dyDescent="0.25">
      <c r="A192" s="60"/>
      <c r="B192" s="79" t="s">
        <v>84</v>
      </c>
      <c r="C192" s="97" t="s">
        <v>85</v>
      </c>
      <c r="D192" s="81" t="s">
        <v>67</v>
      </c>
      <c r="E192" s="13" t="s">
        <v>81</v>
      </c>
      <c r="F192" s="184"/>
      <c r="G192" s="35" t="s">
        <v>127</v>
      </c>
    </row>
    <row r="193" spans="1:7" x14ac:dyDescent="0.25">
      <c r="A193" s="60"/>
      <c r="B193" s="79"/>
      <c r="C193" s="97"/>
      <c r="D193" s="81"/>
      <c r="E193" s="13"/>
      <c r="F193" s="98"/>
      <c r="G193" s="94"/>
    </row>
    <row r="194" spans="1:7" ht="36" x14ac:dyDescent="0.25">
      <c r="A194" s="60"/>
      <c r="B194" s="79"/>
      <c r="C194" s="97" t="s">
        <v>86</v>
      </c>
      <c r="D194" s="81"/>
      <c r="E194" s="13"/>
      <c r="F194" s="98"/>
      <c r="G194" s="94"/>
    </row>
    <row r="195" spans="1:7" x14ac:dyDescent="0.25">
      <c r="A195" s="60"/>
      <c r="B195" s="79"/>
      <c r="C195" s="97"/>
      <c r="D195" s="81"/>
      <c r="E195" s="13"/>
      <c r="F195" s="93"/>
      <c r="G195" s="94"/>
    </row>
    <row r="196" spans="1:7" x14ac:dyDescent="0.25">
      <c r="A196" s="60" t="s">
        <v>87</v>
      </c>
      <c r="B196" s="79"/>
      <c r="C196" s="99" t="s">
        <v>165</v>
      </c>
      <c r="D196" s="81" t="s">
        <v>21</v>
      </c>
      <c r="E196" s="13">
        <v>1</v>
      </c>
      <c r="F196" s="101">
        <v>30000</v>
      </c>
      <c r="G196" s="30">
        <f t="shared" ref="G196" si="20">ROUND($E196*F196,2)</f>
        <v>30000</v>
      </c>
    </row>
    <row r="197" spans="1:7" x14ac:dyDescent="0.25">
      <c r="A197" s="60"/>
      <c r="B197" s="79"/>
      <c r="C197" s="97"/>
      <c r="D197" s="81"/>
      <c r="E197" s="13"/>
      <c r="F197" s="101"/>
      <c r="G197" s="30"/>
    </row>
    <row r="198" spans="1:7" x14ac:dyDescent="0.25">
      <c r="A198" s="103"/>
      <c r="B198" s="65"/>
      <c r="C198" s="99"/>
      <c r="D198" s="104"/>
      <c r="E198" s="3"/>
      <c r="F198" s="93"/>
      <c r="G198" s="94"/>
    </row>
    <row r="199" spans="1:7" x14ac:dyDescent="0.25">
      <c r="A199" s="103"/>
      <c r="B199" s="65"/>
      <c r="C199" s="99"/>
      <c r="D199" s="104"/>
      <c r="E199" s="3"/>
      <c r="F199" s="93"/>
      <c r="G199" s="94"/>
    </row>
    <row r="200" spans="1:7" x14ac:dyDescent="0.25">
      <c r="A200" s="103"/>
      <c r="B200" s="65"/>
      <c r="C200" s="99"/>
      <c r="D200" s="104"/>
      <c r="E200" s="3"/>
      <c r="F200" s="93"/>
      <c r="G200" s="94"/>
    </row>
    <row r="201" spans="1:7" x14ac:dyDescent="0.25">
      <c r="A201" s="103"/>
      <c r="B201" s="65"/>
      <c r="C201" s="99"/>
      <c r="D201" s="104"/>
      <c r="E201" s="3"/>
      <c r="F201" s="93"/>
      <c r="G201" s="94"/>
    </row>
    <row r="202" spans="1:7" x14ac:dyDescent="0.25">
      <c r="A202" s="103"/>
      <c r="B202" s="65"/>
      <c r="C202" s="99"/>
      <c r="D202" s="104"/>
      <c r="E202" s="3"/>
      <c r="F202" s="93"/>
      <c r="G202" s="94"/>
    </row>
    <row r="203" spans="1:7" x14ac:dyDescent="0.25">
      <c r="A203" s="103"/>
      <c r="B203" s="65"/>
      <c r="C203" s="99"/>
      <c r="D203" s="104"/>
      <c r="E203" s="3"/>
      <c r="F203" s="93"/>
      <c r="G203" s="94"/>
    </row>
    <row r="204" spans="1:7" x14ac:dyDescent="0.25">
      <c r="A204" s="103"/>
      <c r="B204" s="65"/>
      <c r="C204" s="99"/>
      <c r="D204" s="104"/>
      <c r="E204" s="3"/>
      <c r="F204" s="93"/>
      <c r="G204" s="94"/>
    </row>
    <row r="205" spans="1:7" x14ac:dyDescent="0.25">
      <c r="A205" s="103"/>
      <c r="B205" s="65"/>
      <c r="C205" s="99"/>
      <c r="D205" s="104"/>
      <c r="E205" s="3"/>
      <c r="F205" s="93"/>
      <c r="G205" s="94"/>
    </row>
    <row r="206" spans="1:7" x14ac:dyDescent="0.25">
      <c r="A206" s="103"/>
      <c r="B206" s="65"/>
      <c r="C206" s="99"/>
      <c r="D206" s="104"/>
      <c r="E206" s="3"/>
      <c r="F206" s="93"/>
      <c r="G206" s="94"/>
    </row>
    <row r="207" spans="1:7" x14ac:dyDescent="0.25">
      <c r="A207" s="103"/>
      <c r="B207" s="65"/>
      <c r="C207" s="99"/>
      <c r="D207" s="104"/>
      <c r="E207" s="3"/>
      <c r="F207" s="93"/>
      <c r="G207" s="94"/>
    </row>
    <row r="208" spans="1:7" x14ac:dyDescent="0.25">
      <c r="A208" s="103"/>
      <c r="B208" s="65"/>
      <c r="C208" s="99"/>
      <c r="D208" s="104"/>
      <c r="E208" s="3"/>
      <c r="F208" s="93"/>
      <c r="G208" s="94"/>
    </row>
    <row r="209" spans="1:7" x14ac:dyDescent="0.25">
      <c r="A209" s="103"/>
      <c r="B209" s="65"/>
      <c r="C209" s="99"/>
      <c r="D209" s="104"/>
      <c r="E209" s="3"/>
      <c r="F209" s="93"/>
      <c r="G209" s="94"/>
    </row>
    <row r="210" spans="1:7" x14ac:dyDescent="0.25">
      <c r="A210" s="103"/>
      <c r="B210" s="65"/>
      <c r="C210" s="99"/>
      <c r="D210" s="104"/>
      <c r="E210" s="3"/>
      <c r="F210" s="93"/>
      <c r="G210" s="94"/>
    </row>
    <row r="211" spans="1:7" x14ac:dyDescent="0.25">
      <c r="A211" s="103"/>
      <c r="B211" s="65"/>
      <c r="C211" s="99"/>
      <c r="D211" s="104"/>
      <c r="E211" s="3"/>
      <c r="F211" s="93"/>
      <c r="G211" s="94"/>
    </row>
    <row r="212" spans="1:7" x14ac:dyDescent="0.25">
      <c r="A212" s="103"/>
      <c r="B212" s="65"/>
      <c r="C212" s="99"/>
      <c r="D212" s="104"/>
      <c r="E212" s="3"/>
      <c r="F212" s="93"/>
      <c r="G212" s="94"/>
    </row>
    <row r="213" spans="1:7" x14ac:dyDescent="0.25">
      <c r="A213" s="103"/>
      <c r="B213" s="65"/>
      <c r="C213" s="99"/>
      <c r="D213" s="104"/>
      <c r="E213" s="3"/>
      <c r="F213" s="93"/>
      <c r="G213" s="94"/>
    </row>
    <row r="214" spans="1:7" x14ac:dyDescent="0.25">
      <c r="A214" s="103"/>
      <c r="B214" s="65"/>
      <c r="C214" s="99"/>
      <c r="D214" s="104"/>
      <c r="E214" s="3"/>
      <c r="F214" s="107"/>
      <c r="G214" s="108"/>
    </row>
    <row r="215" spans="1:7" x14ac:dyDescent="0.25">
      <c r="A215" s="109"/>
      <c r="B215" s="58"/>
      <c r="C215" s="110"/>
      <c r="D215" s="111"/>
      <c r="E215" s="5"/>
      <c r="F215" s="90"/>
      <c r="G215" s="91"/>
    </row>
    <row r="216" spans="1:7" x14ac:dyDescent="0.25">
      <c r="A216" s="105"/>
      <c r="B216" s="106"/>
      <c r="C216" s="112" t="s">
        <v>88</v>
      </c>
      <c r="D216" s="113"/>
      <c r="E216" s="1"/>
      <c r="F216" s="107"/>
      <c r="G216" s="33">
        <f>SUM(G171:G214)</f>
        <v>130000</v>
      </c>
    </row>
    <row r="217" spans="1:7" ht="12.75" customHeight="1" x14ac:dyDescent="0.25">
      <c r="A217" s="109" t="str">
        <f>A2</f>
        <v>CONTRACT N3TC/RM-2025-607: Vaal River to the Heidelberg S IC_N3-10 km 0 to N3-11 km 15.1</v>
      </c>
      <c r="B217" s="114"/>
      <c r="C217" s="115"/>
      <c r="D217" s="111"/>
      <c r="E217" s="5"/>
      <c r="F217" s="116"/>
      <c r="G217" s="58" t="s">
        <v>0</v>
      </c>
    </row>
    <row r="218" spans="1:7" ht="12.75" customHeight="1" x14ac:dyDescent="0.25">
      <c r="A218" s="103" t="str">
        <f>A3</f>
        <v>MOWING, CUTTING AND REMOVAL OF VEGETATION ON THE N3 – PACKAGE 7</v>
      </c>
      <c r="B218" s="131"/>
      <c r="C218" s="64"/>
      <c r="D218" s="64"/>
      <c r="E218" s="136"/>
      <c r="F218" s="120"/>
      <c r="G218" s="65" t="str">
        <f>G2</f>
        <v>N3-10 km 24 to N3-10 km 45.8</v>
      </c>
    </row>
    <row r="219" spans="1:7" ht="12.75" customHeight="1" x14ac:dyDescent="0.25">
      <c r="A219" s="103"/>
      <c r="B219" s="131"/>
      <c r="C219" s="64"/>
      <c r="D219" s="64"/>
      <c r="E219" s="136"/>
      <c r="F219" s="120"/>
      <c r="G219" s="121"/>
    </row>
    <row r="220" spans="1:7" ht="12.75" customHeight="1" x14ac:dyDescent="0.25">
      <c r="A220" s="144" t="s">
        <v>89</v>
      </c>
      <c r="B220" s="131"/>
      <c r="C220" s="64"/>
      <c r="D220" s="122"/>
      <c r="E220" s="136"/>
      <c r="F220" s="120"/>
      <c r="G220" s="121"/>
    </row>
    <row r="221" spans="1:7" x14ac:dyDescent="0.25">
      <c r="A221" s="105"/>
      <c r="B221" s="137"/>
      <c r="C221" s="112"/>
      <c r="D221" s="113"/>
      <c r="E221" s="1"/>
      <c r="F221" s="120"/>
      <c r="G221" s="121"/>
    </row>
    <row r="222" spans="1:7" x14ac:dyDescent="0.25">
      <c r="A222" s="123"/>
      <c r="B222" s="58"/>
      <c r="C222" s="115"/>
      <c r="D222" s="111"/>
      <c r="E222" s="5"/>
      <c r="F222" s="16"/>
      <c r="G222" s="37"/>
    </row>
    <row r="223" spans="1:7" x14ac:dyDescent="0.25">
      <c r="A223" s="117" t="s">
        <v>90</v>
      </c>
      <c r="B223" s="65"/>
      <c r="C223" s="145" t="s">
        <v>3</v>
      </c>
      <c r="D223" s="122"/>
      <c r="E223" s="6"/>
      <c r="F223" s="17"/>
      <c r="G223" s="38" t="s">
        <v>7</v>
      </c>
    </row>
    <row r="224" spans="1:7" x14ac:dyDescent="0.25">
      <c r="A224" s="126"/>
      <c r="B224" s="106"/>
      <c r="C224" s="112"/>
      <c r="D224" s="113"/>
      <c r="E224" s="1"/>
      <c r="F224" s="18"/>
      <c r="G224" s="39"/>
    </row>
    <row r="225" spans="1:7" x14ac:dyDescent="0.25">
      <c r="A225" s="146"/>
      <c r="B225" s="147"/>
      <c r="C225" s="146"/>
      <c r="D225" s="148"/>
      <c r="E225" s="149"/>
      <c r="F225" s="19"/>
      <c r="G225" s="40"/>
    </row>
    <row r="226" spans="1:7" x14ac:dyDescent="0.25">
      <c r="A226" s="150" t="s">
        <v>91</v>
      </c>
      <c r="B226" s="151"/>
      <c r="C226" s="150" t="s">
        <v>92</v>
      </c>
      <c r="D226" s="152"/>
      <c r="E226" s="153"/>
      <c r="F226" s="20"/>
      <c r="G226" s="41">
        <f>G108</f>
        <v>44200</v>
      </c>
    </row>
    <row r="227" spans="1:7" x14ac:dyDescent="0.25">
      <c r="A227" s="103"/>
      <c r="B227" s="131"/>
      <c r="C227" s="200"/>
      <c r="D227" s="201"/>
      <c r="E227" s="202"/>
      <c r="F227" s="21"/>
      <c r="G227" s="42"/>
    </row>
    <row r="228" spans="1:7" ht="13.5" thickBot="1" x14ac:dyDescent="0.3">
      <c r="A228" s="103"/>
      <c r="B228" s="131"/>
      <c r="C228" s="117"/>
      <c r="D228" s="154"/>
      <c r="E228" s="155"/>
      <c r="F228" s="21"/>
      <c r="G228" s="42"/>
    </row>
    <row r="229" spans="1:7" ht="13.5" thickBot="1" x14ac:dyDescent="0.3">
      <c r="A229" s="156"/>
      <c r="B229" s="157"/>
      <c r="C229" s="193" t="s">
        <v>93</v>
      </c>
      <c r="D229" s="194"/>
      <c r="E229" s="195"/>
      <c r="F229" s="22"/>
      <c r="G229" s="53">
        <f t="shared" ref="G229" si="21">G226</f>
        <v>44200</v>
      </c>
    </row>
    <row r="230" spans="1:7" x14ac:dyDescent="0.25">
      <c r="A230" s="103"/>
      <c r="B230" s="131"/>
      <c r="C230" s="103"/>
      <c r="D230" s="122"/>
      <c r="E230" s="7"/>
      <c r="F230" s="21"/>
      <c r="G230" s="30"/>
    </row>
    <row r="231" spans="1:7" x14ac:dyDescent="0.25">
      <c r="A231" s="150" t="s">
        <v>94</v>
      </c>
      <c r="B231" s="151"/>
      <c r="C231" s="150" t="s">
        <v>95</v>
      </c>
      <c r="D231" s="152"/>
      <c r="E231" s="153"/>
      <c r="F231" s="23"/>
      <c r="G231" s="43">
        <f t="shared" ref="G231" si="22">G216</f>
        <v>130000</v>
      </c>
    </row>
    <row r="232" spans="1:7" x14ac:dyDescent="0.25">
      <c r="A232" s="103"/>
      <c r="B232" s="131"/>
      <c r="C232" s="188"/>
      <c r="D232" s="189"/>
      <c r="E232" s="190"/>
      <c r="F232" s="120"/>
      <c r="G232" s="30"/>
    </row>
    <row r="233" spans="1:7" ht="13.5" thickBot="1" x14ac:dyDescent="0.3">
      <c r="A233" s="103"/>
      <c r="B233" s="131"/>
      <c r="C233" s="132"/>
      <c r="D233" s="158"/>
      <c r="E233" s="159"/>
      <c r="F233" s="21"/>
      <c r="G233" s="30"/>
    </row>
    <row r="234" spans="1:7" ht="13.5" thickBot="1" x14ac:dyDescent="0.3">
      <c r="A234" s="156"/>
      <c r="B234" s="157"/>
      <c r="C234" s="193" t="s">
        <v>96</v>
      </c>
      <c r="D234" s="194"/>
      <c r="E234" s="195"/>
      <c r="F234" s="22"/>
      <c r="G234" s="53">
        <f t="shared" ref="G234" si="23">G231</f>
        <v>130000</v>
      </c>
    </row>
    <row r="235" spans="1:7" ht="18" customHeight="1" x14ac:dyDescent="0.25">
      <c r="A235" s="103"/>
      <c r="B235" s="131"/>
      <c r="C235" s="132"/>
      <c r="D235" s="158"/>
      <c r="E235" s="159"/>
      <c r="F235" s="24"/>
      <c r="G235" s="30"/>
    </row>
    <row r="236" spans="1:7" ht="18" customHeight="1" x14ac:dyDescent="0.25">
      <c r="A236" s="160" t="s">
        <v>97</v>
      </c>
      <c r="B236" s="131"/>
      <c r="C236" s="160" t="s">
        <v>98</v>
      </c>
      <c r="D236" s="161"/>
      <c r="E236" s="159"/>
      <c r="F236" s="21"/>
      <c r="G236" s="30"/>
    </row>
    <row r="237" spans="1:7" ht="18" customHeight="1" x14ac:dyDescent="0.25">
      <c r="A237" s="162"/>
      <c r="B237" s="131"/>
      <c r="C237" s="163"/>
      <c r="D237" s="161"/>
      <c r="E237" s="159"/>
      <c r="F237" s="21"/>
      <c r="G237" s="30"/>
    </row>
    <row r="238" spans="1:7" ht="18" customHeight="1" x14ac:dyDescent="0.25">
      <c r="A238" s="44" t="s">
        <v>99</v>
      </c>
      <c r="B238" s="131"/>
      <c r="C238" s="163" t="s">
        <v>100</v>
      </c>
      <c r="D238" s="164" t="s">
        <v>101</v>
      </c>
      <c r="E238" s="159"/>
      <c r="F238" s="54"/>
      <c r="G238" s="42">
        <f t="shared" ref="G238" si="24">G327</f>
        <v>124100</v>
      </c>
    </row>
    <row r="239" spans="1:7" ht="18" customHeight="1" x14ac:dyDescent="0.25">
      <c r="A239" s="44" t="s">
        <v>102</v>
      </c>
      <c r="B239" s="131"/>
      <c r="C239" s="163" t="s">
        <v>103</v>
      </c>
      <c r="D239" s="164" t="s">
        <v>104</v>
      </c>
      <c r="E239" s="159"/>
      <c r="F239" s="21"/>
      <c r="G239" s="42">
        <f t="shared" ref="G239" si="25">G394</f>
        <v>124100</v>
      </c>
    </row>
    <row r="240" spans="1:7" ht="18" customHeight="1" x14ac:dyDescent="0.25">
      <c r="A240" s="44" t="s">
        <v>146</v>
      </c>
      <c r="B240" s="131"/>
      <c r="C240" s="163" t="s">
        <v>105</v>
      </c>
      <c r="D240" s="164" t="s">
        <v>106</v>
      </c>
      <c r="E240" s="159"/>
      <c r="F240" s="21"/>
      <c r="G240" s="42">
        <f t="shared" ref="G240" si="26">G466</f>
        <v>124100</v>
      </c>
    </row>
    <row r="241" spans="1:7" ht="18" customHeight="1" thickBot="1" x14ac:dyDescent="0.3">
      <c r="A241" s="103"/>
      <c r="B241" s="131"/>
      <c r="C241" s="132"/>
      <c r="D241" s="158"/>
      <c r="E241" s="159"/>
      <c r="F241" s="25"/>
      <c r="G241" s="42"/>
    </row>
    <row r="242" spans="1:7" ht="13.5" thickBot="1" x14ac:dyDescent="0.3">
      <c r="A242" s="196" t="s">
        <v>107</v>
      </c>
      <c r="B242" s="197"/>
      <c r="C242" s="197"/>
      <c r="D242" s="197"/>
      <c r="E242" s="197"/>
      <c r="F242" s="165"/>
      <c r="G242" s="53">
        <f>SUM(G238:G240)</f>
        <v>372300</v>
      </c>
    </row>
    <row r="243" spans="1:7" x14ac:dyDescent="0.25">
      <c r="A243" s="103"/>
      <c r="B243" s="131"/>
      <c r="C243" s="64"/>
      <c r="D243" s="122"/>
      <c r="E243" s="6"/>
      <c r="F243" s="120"/>
      <c r="G243" s="30"/>
    </row>
    <row r="244" spans="1:7" x14ac:dyDescent="0.25">
      <c r="A244" s="117"/>
      <c r="B244" s="154" t="s">
        <v>93</v>
      </c>
      <c r="D244" s="122"/>
      <c r="E244" s="6"/>
      <c r="F244" s="120"/>
      <c r="G244" s="45">
        <f>G229</f>
        <v>44200</v>
      </c>
    </row>
    <row r="245" spans="1:7" x14ac:dyDescent="0.25">
      <c r="A245" s="103"/>
      <c r="B245" s="131"/>
      <c r="D245" s="122"/>
      <c r="E245" s="6"/>
      <c r="F245" s="120"/>
      <c r="G245" s="42"/>
    </row>
    <row r="246" spans="1:7" x14ac:dyDescent="0.25">
      <c r="A246" s="103"/>
      <c r="B246" s="154" t="s">
        <v>108</v>
      </c>
      <c r="D246" s="122"/>
      <c r="E246" s="6"/>
      <c r="F246" s="120"/>
      <c r="G246" s="45">
        <f>G234</f>
        <v>130000</v>
      </c>
    </row>
    <row r="247" spans="1:7" x14ac:dyDescent="0.25">
      <c r="A247" s="103"/>
      <c r="B247" s="131"/>
      <c r="D247" s="122"/>
      <c r="E247" s="6"/>
      <c r="F247" s="120"/>
      <c r="G247" s="42"/>
    </row>
    <row r="248" spans="1:7" x14ac:dyDescent="0.25">
      <c r="A248" s="103"/>
      <c r="B248" s="154" t="s">
        <v>109</v>
      </c>
      <c r="D248" s="122"/>
      <c r="E248" s="6"/>
      <c r="F248" s="120"/>
      <c r="G248" s="45">
        <f t="shared" ref="G248" si="27">G242</f>
        <v>372300</v>
      </c>
    </row>
    <row r="249" spans="1:7" x14ac:dyDescent="0.25">
      <c r="A249" s="103"/>
      <c r="B249" s="131"/>
      <c r="D249" s="122"/>
      <c r="E249" s="6"/>
      <c r="F249" s="120"/>
      <c r="G249" s="42"/>
    </row>
    <row r="250" spans="1:7" x14ac:dyDescent="0.25">
      <c r="A250" s="103"/>
      <c r="B250" s="131"/>
      <c r="C250" s="64"/>
      <c r="D250" s="122"/>
      <c r="E250" s="6"/>
      <c r="F250" s="120"/>
      <c r="G250" s="46"/>
    </row>
    <row r="251" spans="1:7" x14ac:dyDescent="0.25">
      <c r="A251" s="103" t="s">
        <v>110</v>
      </c>
      <c r="B251" s="154"/>
      <c r="C251" s="64"/>
      <c r="D251" s="122"/>
      <c r="E251" s="6"/>
      <c r="F251" s="120"/>
      <c r="G251" s="45">
        <f t="shared" ref="G251" si="28">SUM(G244:G248)</f>
        <v>546500</v>
      </c>
    </row>
    <row r="252" spans="1:7" x14ac:dyDescent="0.25">
      <c r="A252" s="103"/>
      <c r="B252" s="131"/>
      <c r="C252" s="64"/>
      <c r="D252" s="122"/>
      <c r="E252" s="6"/>
      <c r="F252" s="120"/>
      <c r="G252" s="46"/>
    </row>
    <row r="253" spans="1:7" x14ac:dyDescent="0.25">
      <c r="A253" s="117" t="s">
        <v>111</v>
      </c>
      <c r="B253" s="131"/>
      <c r="C253" s="131"/>
      <c r="D253" s="122"/>
      <c r="E253" s="6"/>
      <c r="F253" s="120"/>
      <c r="G253" s="45">
        <f t="shared" ref="G253" si="29">ROUND(G251*0.15,2)</f>
        <v>81975</v>
      </c>
    </row>
    <row r="254" spans="1:7" x14ac:dyDescent="0.25">
      <c r="A254" s="103"/>
      <c r="B254" s="131"/>
      <c r="C254" s="64"/>
      <c r="D254" s="122"/>
      <c r="E254" s="6"/>
      <c r="F254" s="120"/>
      <c r="G254" s="42"/>
    </row>
    <row r="255" spans="1:7" ht="13.5" thickBot="1" x14ac:dyDescent="0.3">
      <c r="A255" s="103" t="s">
        <v>112</v>
      </c>
      <c r="B255" s="131"/>
      <c r="C255" s="64"/>
      <c r="D255" s="122"/>
      <c r="E255" s="6"/>
      <c r="F255" s="120"/>
      <c r="G255" s="55">
        <f t="shared" ref="G255" si="30">G251+G253</f>
        <v>628475</v>
      </c>
    </row>
    <row r="256" spans="1:7" x14ac:dyDescent="0.25">
      <c r="A256" s="105"/>
      <c r="B256" s="137"/>
      <c r="C256" s="112"/>
      <c r="D256" s="113"/>
      <c r="E256" s="1"/>
      <c r="F256" s="166">
        <f t="shared" ref="F256" si="31">G255</f>
        <v>628475</v>
      </c>
      <c r="G256" s="33"/>
    </row>
    <row r="257" spans="1:7" x14ac:dyDescent="0.25">
      <c r="A257" s="167"/>
      <c r="B257" s="168"/>
      <c r="C257" s="169"/>
      <c r="D257" s="170"/>
      <c r="E257" s="47"/>
      <c r="F257" s="116"/>
      <c r="G257" s="171"/>
    </row>
    <row r="258" spans="1:7" ht="15.75" x14ac:dyDescent="0.25">
      <c r="A258" s="191" t="str">
        <f>A1</f>
        <v>PACKAGE 7</v>
      </c>
      <c r="B258" s="192"/>
      <c r="C258" s="192"/>
      <c r="D258" s="192"/>
      <c r="E258" s="192"/>
      <c r="F258" s="120"/>
      <c r="G258" s="65" t="s">
        <v>113</v>
      </c>
    </row>
    <row r="259" spans="1:7" x14ac:dyDescent="0.25">
      <c r="A259" s="103" t="str">
        <f>A$2</f>
        <v>CONTRACT N3TC/RM-2025-607: Vaal River to the Heidelberg S IC_N3-10 km 0 to N3-11 km 15.1</v>
      </c>
      <c r="B259" s="131"/>
      <c r="C259" s="64"/>
      <c r="D259" s="122"/>
      <c r="E259" s="28"/>
      <c r="F259" s="120"/>
      <c r="G259" s="65" t="s">
        <v>142</v>
      </c>
    </row>
    <row r="260" spans="1:7" x14ac:dyDescent="0.25">
      <c r="A260" s="103" t="str">
        <f>A$3</f>
        <v>MOWING, CUTTING AND REMOVAL OF VEGETATION ON THE N3 – PACKAGE 7</v>
      </c>
      <c r="B260" s="131"/>
      <c r="C260" s="64"/>
      <c r="D260" s="64"/>
      <c r="E260" s="172"/>
      <c r="F260" s="120"/>
      <c r="G260" s="65"/>
    </row>
    <row r="261" spans="1:7" x14ac:dyDescent="0.25">
      <c r="A261" s="103"/>
      <c r="B261" s="131"/>
      <c r="C261" s="64"/>
      <c r="D261" s="64"/>
      <c r="E261" s="172"/>
      <c r="F261" s="120"/>
      <c r="G261" s="121"/>
    </row>
    <row r="262" spans="1:7" ht="13.5" thickBot="1" x14ac:dyDescent="0.3">
      <c r="A262" s="173" t="s">
        <v>114</v>
      </c>
      <c r="B262" s="137"/>
      <c r="C262" s="112"/>
      <c r="D262" s="113"/>
      <c r="E262" s="1"/>
      <c r="F262" s="120"/>
      <c r="G262" s="121"/>
    </row>
    <row r="263" spans="1:7" x14ac:dyDescent="0.25">
      <c r="A263" s="123"/>
      <c r="B263" s="58"/>
      <c r="C263" s="110"/>
      <c r="D263" s="124"/>
      <c r="E263" s="2"/>
      <c r="F263" s="174"/>
      <c r="G263" s="48"/>
    </row>
    <row r="264" spans="1:7" x14ac:dyDescent="0.25">
      <c r="A264" s="117" t="s">
        <v>2</v>
      </c>
      <c r="B264" s="65"/>
      <c r="C264" s="138" t="s">
        <v>3</v>
      </c>
      <c r="D264" s="104" t="s">
        <v>4</v>
      </c>
      <c r="E264" s="3" t="s">
        <v>5</v>
      </c>
      <c r="F264" s="17" t="s">
        <v>6</v>
      </c>
      <c r="G264" s="38" t="s">
        <v>7</v>
      </c>
    </row>
    <row r="265" spans="1:7" x14ac:dyDescent="0.25">
      <c r="A265" s="126"/>
      <c r="B265" s="106"/>
      <c r="C265" s="127"/>
      <c r="D265" s="128"/>
      <c r="E265" s="4"/>
      <c r="F265" s="18"/>
      <c r="G265" s="39"/>
    </row>
    <row r="266" spans="1:7" x14ac:dyDescent="0.25">
      <c r="A266" s="109"/>
      <c r="B266" s="58"/>
      <c r="C266" s="115"/>
      <c r="D266" s="124"/>
      <c r="E266" s="3"/>
      <c r="F266" s="139"/>
      <c r="G266" s="30"/>
    </row>
    <row r="267" spans="1:7" ht="24" x14ac:dyDescent="0.25">
      <c r="A267" s="60" t="s">
        <v>9</v>
      </c>
      <c r="B267" s="79"/>
      <c r="C267" s="95" t="s">
        <v>10</v>
      </c>
      <c r="D267" s="81"/>
      <c r="E267" s="13"/>
      <c r="F267" s="139"/>
      <c r="G267" s="30"/>
    </row>
    <row r="268" spans="1:7" x14ac:dyDescent="0.25">
      <c r="A268" s="60"/>
      <c r="B268" s="96"/>
      <c r="C268" s="97"/>
      <c r="D268" s="81"/>
      <c r="E268" s="13"/>
      <c r="F268" s="139"/>
      <c r="G268" s="30"/>
    </row>
    <row r="269" spans="1:7" x14ac:dyDescent="0.25">
      <c r="A269" s="120" t="s">
        <v>144</v>
      </c>
      <c r="B269" s="175"/>
      <c r="C269" s="99" t="s">
        <v>156</v>
      </c>
      <c r="D269" s="81"/>
      <c r="E269" s="13"/>
      <c r="F269" s="139"/>
      <c r="G269" s="30"/>
    </row>
    <row r="270" spans="1:7" x14ac:dyDescent="0.25">
      <c r="A270" s="120"/>
      <c r="B270" s="175"/>
      <c r="C270" s="99" t="s">
        <v>157</v>
      </c>
      <c r="D270" s="81"/>
      <c r="E270" s="13"/>
      <c r="F270" s="139"/>
      <c r="G270" s="30"/>
    </row>
    <row r="271" spans="1:7" x14ac:dyDescent="0.25">
      <c r="A271" s="60"/>
      <c r="B271" s="96"/>
      <c r="C271" s="97"/>
      <c r="D271" s="81"/>
      <c r="E271" s="13"/>
      <c r="F271" s="139"/>
      <c r="G271" s="30"/>
    </row>
    <row r="272" spans="1:7" x14ac:dyDescent="0.25">
      <c r="A272" s="60"/>
      <c r="B272" s="79" t="s">
        <v>15</v>
      </c>
      <c r="C272" s="97" t="s">
        <v>119</v>
      </c>
      <c r="D272" s="81"/>
      <c r="E272" s="13"/>
      <c r="F272" s="139"/>
      <c r="G272" s="30"/>
    </row>
    <row r="273" spans="1:7" x14ac:dyDescent="0.25">
      <c r="A273" s="60"/>
      <c r="B273" s="79"/>
      <c r="C273" s="99" t="s">
        <v>134</v>
      </c>
      <c r="D273" s="81" t="s">
        <v>17</v>
      </c>
      <c r="E273" s="13">
        <v>1</v>
      </c>
      <c r="F273" s="176">
        <v>9800</v>
      </c>
      <c r="G273" s="30">
        <f t="shared" ref="G273:G274" si="32">ROUND($E273*F273,2)</f>
        <v>9800</v>
      </c>
    </row>
    <row r="274" spans="1:7" x14ac:dyDescent="0.25">
      <c r="A274" s="60"/>
      <c r="B274" s="79"/>
      <c r="C274" s="99" t="s">
        <v>135</v>
      </c>
      <c r="D274" s="81" t="s">
        <v>17</v>
      </c>
      <c r="E274" s="13">
        <v>1</v>
      </c>
      <c r="F274" s="176">
        <v>9800</v>
      </c>
      <c r="G274" s="30">
        <f t="shared" si="32"/>
        <v>9800</v>
      </c>
    </row>
    <row r="275" spans="1:7" x14ac:dyDescent="0.25">
      <c r="A275" s="60"/>
      <c r="B275" s="79"/>
      <c r="C275" s="97"/>
      <c r="D275" s="81"/>
      <c r="E275" s="13"/>
      <c r="F275" s="176"/>
      <c r="G275" s="30"/>
    </row>
    <row r="276" spans="1:7" x14ac:dyDescent="0.25">
      <c r="A276" s="60"/>
      <c r="B276" s="79" t="s">
        <v>18</v>
      </c>
      <c r="C276" s="97" t="s">
        <v>120</v>
      </c>
      <c r="D276" s="81"/>
      <c r="E276" s="13"/>
      <c r="F276" s="176"/>
      <c r="G276" s="30"/>
    </row>
    <row r="277" spans="1:7" x14ac:dyDescent="0.25">
      <c r="A277" s="60"/>
      <c r="B277" s="79"/>
      <c r="C277" s="99" t="s">
        <v>136</v>
      </c>
      <c r="D277" s="81" t="s">
        <v>17</v>
      </c>
      <c r="E277" s="13">
        <v>1</v>
      </c>
      <c r="F277" s="176">
        <v>6200</v>
      </c>
      <c r="G277" s="30">
        <f t="shared" ref="G277:G280" si="33">ROUND($E277*F277,2)</f>
        <v>6200</v>
      </c>
    </row>
    <row r="278" spans="1:7" x14ac:dyDescent="0.25">
      <c r="A278" s="60"/>
      <c r="B278" s="79"/>
      <c r="C278" s="99" t="s">
        <v>137</v>
      </c>
      <c r="D278" s="81" t="s">
        <v>17</v>
      </c>
      <c r="E278" s="13">
        <v>1</v>
      </c>
      <c r="F278" s="176">
        <v>6200</v>
      </c>
      <c r="G278" s="30">
        <f t="shared" si="33"/>
        <v>6200</v>
      </c>
    </row>
    <row r="279" spans="1:7" x14ac:dyDescent="0.25">
      <c r="A279" s="60"/>
      <c r="B279" s="79"/>
      <c r="C279" s="99" t="s">
        <v>138</v>
      </c>
      <c r="D279" s="81" t="s">
        <v>17</v>
      </c>
      <c r="E279" s="13">
        <v>1</v>
      </c>
      <c r="F279" s="176">
        <v>6200</v>
      </c>
      <c r="G279" s="30">
        <f t="shared" si="33"/>
        <v>6200</v>
      </c>
    </row>
    <row r="280" spans="1:7" x14ac:dyDescent="0.25">
      <c r="A280" s="60"/>
      <c r="B280" s="79"/>
      <c r="C280" s="99" t="s">
        <v>139</v>
      </c>
      <c r="D280" s="81" t="s">
        <v>17</v>
      </c>
      <c r="E280" s="13">
        <v>1</v>
      </c>
      <c r="F280" s="176">
        <v>6200</v>
      </c>
      <c r="G280" s="30">
        <f t="shared" si="33"/>
        <v>6200</v>
      </c>
    </row>
    <row r="281" spans="1:7" x14ac:dyDescent="0.25">
      <c r="A281" s="60"/>
      <c r="B281" s="79"/>
      <c r="C281" s="99" t="s">
        <v>169</v>
      </c>
      <c r="D281" s="81" t="s">
        <v>17</v>
      </c>
      <c r="E281" s="13">
        <v>1</v>
      </c>
      <c r="F281" s="176">
        <v>6200</v>
      </c>
      <c r="G281" s="30">
        <f t="shared" ref="G281" si="34">ROUND($E281*F281,2)</f>
        <v>6200</v>
      </c>
    </row>
    <row r="282" spans="1:7" x14ac:dyDescent="0.25">
      <c r="A282" s="60"/>
      <c r="B282" s="96"/>
      <c r="C282" s="97"/>
      <c r="D282" s="81"/>
      <c r="E282" s="13"/>
      <c r="F282" s="176"/>
      <c r="G282" s="30"/>
    </row>
    <row r="283" spans="1:7" x14ac:dyDescent="0.25">
      <c r="A283" s="60" t="s">
        <v>37</v>
      </c>
      <c r="B283" s="79"/>
      <c r="C283" s="95" t="s">
        <v>38</v>
      </c>
      <c r="D283" s="81"/>
      <c r="E283" s="13"/>
      <c r="F283" s="176"/>
      <c r="G283" s="30"/>
    </row>
    <row r="284" spans="1:7" x14ac:dyDescent="0.25">
      <c r="A284" s="60"/>
      <c r="B284" s="96"/>
      <c r="C284" s="97"/>
      <c r="D284" s="81"/>
      <c r="E284" s="13"/>
      <c r="F284" s="176"/>
      <c r="G284" s="30"/>
    </row>
    <row r="285" spans="1:7" ht="12" customHeight="1" x14ac:dyDescent="0.25">
      <c r="A285" s="102"/>
      <c r="B285" s="79"/>
      <c r="C285" s="97" t="s">
        <v>115</v>
      </c>
      <c r="D285" s="81"/>
      <c r="E285" s="13"/>
      <c r="F285" s="177"/>
      <c r="G285" s="30"/>
    </row>
    <row r="286" spans="1:7" x14ac:dyDescent="0.25">
      <c r="A286" s="60"/>
      <c r="B286" s="79"/>
      <c r="C286" s="97"/>
      <c r="D286" s="81"/>
      <c r="E286" s="13"/>
      <c r="F286" s="176"/>
      <c r="G286" s="30"/>
    </row>
    <row r="287" spans="1:7" ht="24" x14ac:dyDescent="0.25">
      <c r="A287" s="60" t="s">
        <v>56</v>
      </c>
      <c r="B287" s="79"/>
      <c r="C287" s="97" t="s">
        <v>116</v>
      </c>
      <c r="D287" s="81"/>
      <c r="E287" s="13"/>
      <c r="F287" s="176"/>
      <c r="G287" s="30"/>
    </row>
    <row r="288" spans="1:7" ht="9.9499999999999993" customHeight="1" x14ac:dyDescent="0.25">
      <c r="A288" s="60"/>
      <c r="B288" s="79"/>
      <c r="C288" s="97"/>
      <c r="D288" s="81"/>
      <c r="E288" s="13"/>
      <c r="F288" s="176"/>
      <c r="G288" s="30"/>
    </row>
    <row r="289" spans="1:7" ht="12" customHeight="1" x14ac:dyDescent="0.25">
      <c r="A289" s="60"/>
      <c r="B289" s="79"/>
      <c r="C289" s="97" t="s">
        <v>117</v>
      </c>
      <c r="D289" s="81"/>
      <c r="E289" s="13"/>
      <c r="F289" s="176"/>
      <c r="G289" s="30"/>
    </row>
    <row r="290" spans="1:7" x14ac:dyDescent="0.25">
      <c r="A290" s="60"/>
      <c r="B290" s="79"/>
      <c r="C290" s="97" t="s">
        <v>118</v>
      </c>
      <c r="D290" s="81"/>
      <c r="E290" s="13"/>
      <c r="F290" s="176"/>
      <c r="G290" s="30"/>
    </row>
    <row r="291" spans="1:7" ht="9.9499999999999993" customHeight="1" x14ac:dyDescent="0.25">
      <c r="A291" s="60"/>
      <c r="B291" s="79"/>
      <c r="C291" s="97"/>
      <c r="D291" s="81"/>
      <c r="E291" s="13"/>
      <c r="F291" s="176"/>
      <c r="G291" s="30"/>
    </row>
    <row r="292" spans="1:7" x14ac:dyDescent="0.25">
      <c r="A292" s="60"/>
      <c r="B292" s="79" t="s">
        <v>15</v>
      </c>
      <c r="C292" s="97" t="s">
        <v>119</v>
      </c>
      <c r="D292" s="81"/>
      <c r="E292" s="13"/>
      <c r="F292" s="176"/>
      <c r="G292" s="30"/>
    </row>
    <row r="293" spans="1:7" x14ac:dyDescent="0.25">
      <c r="A293" s="60"/>
      <c r="B293" s="79"/>
      <c r="C293" s="99" t="s">
        <v>134</v>
      </c>
      <c r="D293" s="81" t="s">
        <v>17</v>
      </c>
      <c r="E293" s="13">
        <v>1</v>
      </c>
      <c r="F293" s="176">
        <v>12250</v>
      </c>
      <c r="G293" s="30">
        <f t="shared" ref="G293:G294" si="35">ROUND($E293*F293,2)</f>
        <v>12250</v>
      </c>
    </row>
    <row r="294" spans="1:7" x14ac:dyDescent="0.25">
      <c r="A294" s="60"/>
      <c r="B294" s="79"/>
      <c r="C294" s="99" t="s">
        <v>135</v>
      </c>
      <c r="D294" s="81" t="s">
        <v>17</v>
      </c>
      <c r="E294" s="13">
        <v>1</v>
      </c>
      <c r="F294" s="176">
        <v>12250</v>
      </c>
      <c r="G294" s="30">
        <f t="shared" si="35"/>
        <v>12250</v>
      </c>
    </row>
    <row r="295" spans="1:7" ht="9.9499999999999993" customHeight="1" x14ac:dyDescent="0.25">
      <c r="A295" s="60"/>
      <c r="B295" s="79"/>
      <c r="C295" s="97"/>
      <c r="D295" s="81"/>
      <c r="E295" s="13"/>
      <c r="F295" s="176"/>
      <c r="G295" s="30"/>
    </row>
    <row r="296" spans="1:7" x14ac:dyDescent="0.25">
      <c r="A296" s="60"/>
      <c r="B296" s="79" t="s">
        <v>18</v>
      </c>
      <c r="C296" s="97" t="s">
        <v>120</v>
      </c>
      <c r="D296" s="81"/>
      <c r="E296" s="13"/>
      <c r="F296" s="176"/>
      <c r="G296" s="30"/>
    </row>
    <row r="297" spans="1:7" x14ac:dyDescent="0.25">
      <c r="A297" s="60"/>
      <c r="B297" s="79"/>
      <c r="C297" s="99" t="s">
        <v>136</v>
      </c>
      <c r="D297" s="81" t="s">
        <v>17</v>
      </c>
      <c r="E297" s="13">
        <v>1</v>
      </c>
      <c r="F297" s="176">
        <v>9800</v>
      </c>
      <c r="G297" s="30">
        <f t="shared" ref="G297:G300" si="36">ROUND($E297*F297,2)</f>
        <v>9800</v>
      </c>
    </row>
    <row r="298" spans="1:7" x14ac:dyDescent="0.25">
      <c r="A298" s="60"/>
      <c r="B298" s="79"/>
      <c r="C298" s="99" t="s">
        <v>137</v>
      </c>
      <c r="D298" s="81" t="s">
        <v>17</v>
      </c>
      <c r="E298" s="13">
        <v>1</v>
      </c>
      <c r="F298" s="176">
        <v>9800</v>
      </c>
      <c r="G298" s="30">
        <f t="shared" si="36"/>
        <v>9800</v>
      </c>
    </row>
    <row r="299" spans="1:7" x14ac:dyDescent="0.25">
      <c r="A299" s="60"/>
      <c r="B299" s="79"/>
      <c r="C299" s="99" t="s">
        <v>138</v>
      </c>
      <c r="D299" s="81" t="s">
        <v>17</v>
      </c>
      <c r="E299" s="13">
        <v>1</v>
      </c>
      <c r="F299" s="176">
        <v>9800</v>
      </c>
      <c r="G299" s="30">
        <f t="shared" si="36"/>
        <v>9800</v>
      </c>
    </row>
    <row r="300" spans="1:7" x14ac:dyDescent="0.25">
      <c r="A300" s="60"/>
      <c r="B300" s="79"/>
      <c r="C300" s="99" t="s">
        <v>139</v>
      </c>
      <c r="D300" s="81" t="s">
        <v>17</v>
      </c>
      <c r="E300" s="13">
        <v>1</v>
      </c>
      <c r="F300" s="176">
        <v>9800</v>
      </c>
      <c r="G300" s="30">
        <f t="shared" si="36"/>
        <v>9800</v>
      </c>
    </row>
    <row r="301" spans="1:7" x14ac:dyDescent="0.25">
      <c r="A301" s="60"/>
      <c r="B301" s="79"/>
      <c r="C301" s="99" t="s">
        <v>169</v>
      </c>
      <c r="D301" s="81" t="s">
        <v>17</v>
      </c>
      <c r="E301" s="13">
        <v>1</v>
      </c>
      <c r="F301" s="176">
        <v>9800</v>
      </c>
      <c r="G301" s="30">
        <f t="shared" ref="G301" si="37">ROUND($E301*F301,2)</f>
        <v>9800</v>
      </c>
    </row>
    <row r="302" spans="1:7" x14ac:dyDescent="0.25">
      <c r="A302" s="60"/>
      <c r="B302" s="79"/>
      <c r="C302" s="97"/>
      <c r="D302" s="81"/>
      <c r="E302" s="13"/>
      <c r="F302" s="139"/>
      <c r="G302" s="30"/>
    </row>
    <row r="303" spans="1:7" ht="36" x14ac:dyDescent="0.25">
      <c r="A303" s="60"/>
      <c r="B303" s="79"/>
      <c r="C303" s="178" t="s">
        <v>121</v>
      </c>
      <c r="D303" s="81"/>
      <c r="E303" s="13"/>
      <c r="F303" s="139"/>
      <c r="G303" s="30"/>
    </row>
    <row r="304" spans="1:7" ht="9.9499999999999993" customHeight="1" x14ac:dyDescent="0.25">
      <c r="A304" s="60"/>
      <c r="B304" s="79"/>
      <c r="C304" s="178"/>
      <c r="D304" s="81"/>
      <c r="E304" s="13"/>
      <c r="F304" s="139"/>
      <c r="G304" s="30"/>
    </row>
    <row r="305" spans="1:7" ht="36" x14ac:dyDescent="0.25">
      <c r="A305" s="60"/>
      <c r="B305" s="79"/>
      <c r="C305" s="178" t="s">
        <v>122</v>
      </c>
      <c r="D305" s="81"/>
      <c r="E305" s="13"/>
      <c r="F305" s="139"/>
      <c r="G305" s="30"/>
    </row>
    <row r="306" spans="1:7" ht="9.9499999999999993" customHeight="1" x14ac:dyDescent="0.25">
      <c r="A306" s="60"/>
      <c r="B306" s="79"/>
      <c r="C306" s="97"/>
      <c r="D306" s="81"/>
      <c r="E306" s="13"/>
      <c r="F306" s="139"/>
      <c r="G306" s="30"/>
    </row>
    <row r="307" spans="1:7" ht="24" x14ac:dyDescent="0.25">
      <c r="A307" s="60" t="s">
        <v>60</v>
      </c>
      <c r="B307" s="79"/>
      <c r="C307" s="95" t="s">
        <v>61</v>
      </c>
      <c r="D307" s="81"/>
      <c r="E307" s="13"/>
      <c r="F307" s="139"/>
      <c r="G307" s="30"/>
    </row>
    <row r="308" spans="1:7" ht="9.9499999999999993" customHeight="1" x14ac:dyDescent="0.25">
      <c r="A308" s="60"/>
      <c r="B308" s="96"/>
      <c r="C308" s="97"/>
      <c r="D308" s="81"/>
      <c r="E308" s="13"/>
      <c r="F308" s="139"/>
      <c r="G308" s="30"/>
    </row>
    <row r="309" spans="1:7" x14ac:dyDescent="0.25">
      <c r="A309" s="60" t="s">
        <v>62</v>
      </c>
      <c r="B309" s="96"/>
      <c r="C309" s="62" t="s">
        <v>63</v>
      </c>
      <c r="D309" s="81"/>
      <c r="E309" s="13"/>
      <c r="F309" s="139"/>
      <c r="G309" s="30"/>
    </row>
    <row r="310" spans="1:7" x14ac:dyDescent="0.25">
      <c r="A310" s="60"/>
      <c r="B310" s="96"/>
      <c r="C310" s="99" t="s">
        <v>164</v>
      </c>
      <c r="D310" s="81"/>
      <c r="E310" s="13"/>
      <c r="F310" s="139"/>
      <c r="G310" s="30"/>
    </row>
    <row r="311" spans="1:7" x14ac:dyDescent="0.25">
      <c r="A311" s="60"/>
      <c r="B311" s="96"/>
      <c r="C311" s="97"/>
      <c r="D311" s="81"/>
      <c r="E311" s="13"/>
      <c r="F311" s="139"/>
      <c r="G311" s="30"/>
    </row>
    <row r="312" spans="1:7" ht="24.95" customHeight="1" x14ac:dyDescent="0.25">
      <c r="A312" s="60"/>
      <c r="B312" s="79" t="s">
        <v>15</v>
      </c>
      <c r="C312" s="97" t="s">
        <v>64</v>
      </c>
      <c r="D312" s="81" t="s">
        <v>65</v>
      </c>
      <c r="E312" s="13">
        <v>60</v>
      </c>
      <c r="F312" s="179">
        <f>$F$139</f>
        <v>0</v>
      </c>
      <c r="G312" s="30">
        <f t="shared" ref="G312" si="38">ROUND($E312*F312,2)</f>
        <v>0</v>
      </c>
    </row>
    <row r="313" spans="1:7" ht="9.9499999999999993" customHeight="1" x14ac:dyDescent="0.25">
      <c r="A313" s="60"/>
      <c r="B313" s="79"/>
      <c r="C313" s="97"/>
      <c r="D313" s="81"/>
      <c r="E313" s="13"/>
      <c r="F313" s="179"/>
      <c r="G313" s="30"/>
    </row>
    <row r="314" spans="1:7" x14ac:dyDescent="0.25">
      <c r="A314" s="60" t="s">
        <v>72</v>
      </c>
      <c r="B314" s="96"/>
      <c r="C314" s="99" t="s">
        <v>166</v>
      </c>
      <c r="D314" s="142"/>
      <c r="E314" s="56"/>
      <c r="F314" s="179"/>
      <c r="G314" s="30"/>
    </row>
    <row r="315" spans="1:7" x14ac:dyDescent="0.25">
      <c r="A315" s="60"/>
      <c r="B315" s="140"/>
      <c r="C315" s="99" t="s">
        <v>167</v>
      </c>
      <c r="D315" s="142"/>
      <c r="E315" s="56"/>
      <c r="F315" s="179"/>
      <c r="G315" s="30"/>
    </row>
    <row r="316" spans="1:7" x14ac:dyDescent="0.25">
      <c r="A316" s="60"/>
      <c r="B316" s="140"/>
      <c r="C316" s="99" t="s">
        <v>168</v>
      </c>
      <c r="D316" s="142"/>
      <c r="E316" s="56"/>
      <c r="F316" s="179"/>
      <c r="G316" s="30"/>
    </row>
    <row r="317" spans="1:7" x14ac:dyDescent="0.25">
      <c r="A317" s="60"/>
      <c r="B317" s="79"/>
      <c r="C317" s="97"/>
      <c r="D317" s="81"/>
      <c r="E317" s="13"/>
      <c r="F317" s="179"/>
      <c r="G317" s="30"/>
    </row>
    <row r="318" spans="1:7" ht="24" x14ac:dyDescent="0.25">
      <c r="A318" s="60"/>
      <c r="B318" s="79" t="s">
        <v>15</v>
      </c>
      <c r="C318" s="97" t="s">
        <v>73</v>
      </c>
      <c r="D318" s="81" t="s">
        <v>65</v>
      </c>
      <c r="E318" s="13">
        <v>24</v>
      </c>
      <c r="F318" s="179">
        <f>$F$178</f>
        <v>0</v>
      </c>
      <c r="G318" s="30">
        <f t="shared" ref="G318" si="39">ROUND($E318*F318,2)</f>
        <v>0</v>
      </c>
    </row>
    <row r="319" spans="1:7" ht="9.9499999999999993" customHeight="1" x14ac:dyDescent="0.25">
      <c r="A319" s="60"/>
      <c r="B319" s="79"/>
      <c r="C319" s="97"/>
      <c r="D319" s="81"/>
      <c r="E319" s="13"/>
      <c r="F319" s="179"/>
      <c r="G319" s="30"/>
    </row>
    <row r="320" spans="1:7" x14ac:dyDescent="0.25">
      <c r="A320" s="60"/>
      <c r="B320" s="79" t="s">
        <v>28</v>
      </c>
      <c r="C320" s="97" t="s">
        <v>74</v>
      </c>
      <c r="D320" s="81" t="s">
        <v>67</v>
      </c>
      <c r="E320" s="13">
        <v>7</v>
      </c>
      <c r="F320" s="179">
        <f>$F$180</f>
        <v>0</v>
      </c>
      <c r="G320" s="30">
        <f t="shared" ref="G320" si="40">ROUND($E320*F320,2)</f>
        <v>0</v>
      </c>
    </row>
    <row r="321" spans="1:7" ht="9.9499999999999993" customHeight="1" x14ac:dyDescent="0.25">
      <c r="A321" s="60"/>
      <c r="B321" s="79"/>
      <c r="C321" s="97" t="s">
        <v>68</v>
      </c>
      <c r="D321" s="81"/>
      <c r="E321" s="13"/>
      <c r="F321" s="179"/>
      <c r="G321" s="30"/>
    </row>
    <row r="322" spans="1:7" x14ac:dyDescent="0.25">
      <c r="A322" s="60"/>
      <c r="B322" s="79"/>
      <c r="C322" s="97"/>
      <c r="D322" s="81"/>
      <c r="E322" s="13"/>
      <c r="F322" s="179"/>
      <c r="G322" s="30"/>
    </row>
    <row r="323" spans="1:7" ht="24" x14ac:dyDescent="0.25">
      <c r="A323" s="60"/>
      <c r="B323" s="79" t="s">
        <v>69</v>
      </c>
      <c r="C323" s="97" t="s">
        <v>75</v>
      </c>
      <c r="D323" s="81" t="s">
        <v>65</v>
      </c>
      <c r="E323" s="13">
        <v>24</v>
      </c>
      <c r="F323" s="179">
        <f>$F$183</f>
        <v>0</v>
      </c>
      <c r="G323" s="30">
        <f t="shared" ref="G323" si="41">ROUND($E323*F323,2)</f>
        <v>0</v>
      </c>
    </row>
    <row r="324" spans="1:7" ht="9.9499999999999993" customHeight="1" x14ac:dyDescent="0.25">
      <c r="A324" s="60"/>
      <c r="B324" s="79"/>
      <c r="C324" s="97"/>
      <c r="D324" s="81"/>
      <c r="E324" s="13"/>
      <c r="F324" s="179"/>
      <c r="G324" s="30"/>
    </row>
    <row r="325" spans="1:7" ht="24" x14ac:dyDescent="0.25">
      <c r="A325" s="60"/>
      <c r="B325" s="79" t="s">
        <v>76</v>
      </c>
      <c r="C325" s="99" t="s">
        <v>172</v>
      </c>
      <c r="D325" s="81" t="s">
        <v>67</v>
      </c>
      <c r="E325" s="13">
        <v>7</v>
      </c>
      <c r="F325" s="179">
        <f>$F$185</f>
        <v>0</v>
      </c>
      <c r="G325" s="30">
        <f t="shared" ref="G325" si="42">ROUND($E325*F325,2)</f>
        <v>0</v>
      </c>
    </row>
    <row r="326" spans="1:7" ht="9.9499999999999993" customHeight="1" x14ac:dyDescent="0.25">
      <c r="A326" s="103"/>
      <c r="B326" s="65"/>
      <c r="C326" s="99"/>
      <c r="D326" s="104"/>
      <c r="E326" s="3"/>
      <c r="F326" s="139"/>
      <c r="G326" s="30"/>
    </row>
    <row r="327" spans="1:7" x14ac:dyDescent="0.2">
      <c r="A327" s="49" t="s">
        <v>124</v>
      </c>
      <c r="B327" s="9"/>
      <c r="C327" s="9"/>
      <c r="D327" s="9"/>
      <c r="E327" s="10"/>
      <c r="F327" s="23" t="s">
        <v>113</v>
      </c>
      <c r="G327" s="43">
        <f>SUM(G268:G326)</f>
        <v>124100</v>
      </c>
    </row>
    <row r="328" spans="1:7" x14ac:dyDescent="0.25">
      <c r="A328" s="167"/>
      <c r="B328" s="168"/>
      <c r="C328" s="169"/>
      <c r="D328" s="170"/>
      <c r="E328" s="47"/>
      <c r="F328" s="116"/>
      <c r="G328" s="171"/>
    </row>
    <row r="329" spans="1:7" x14ac:dyDescent="0.25">
      <c r="A329" s="198" t="str">
        <f>A1</f>
        <v>PACKAGE 7</v>
      </c>
      <c r="B329" s="199"/>
      <c r="C329" s="199"/>
      <c r="D329" s="199"/>
      <c r="E329" s="199"/>
      <c r="F329" s="120"/>
      <c r="G329" s="65" t="s">
        <v>125</v>
      </c>
    </row>
    <row r="330" spans="1:7" x14ac:dyDescent="0.25">
      <c r="A330" s="103" t="str">
        <f>A$2</f>
        <v>CONTRACT N3TC/RM-2025-607: Vaal River to the Heidelberg S IC_N3-10 km 0 to N3-11 km 15.1</v>
      </c>
      <c r="B330" s="131"/>
      <c r="C330" s="64"/>
      <c r="D330" s="122"/>
      <c r="E330" s="28"/>
      <c r="F330" s="120"/>
      <c r="G330" s="65" t="s">
        <v>143</v>
      </c>
    </row>
    <row r="331" spans="1:7" x14ac:dyDescent="0.25">
      <c r="A331" s="103" t="str">
        <f>A$3</f>
        <v>MOWING, CUTTING AND REMOVAL OF VEGETATION ON THE N3 – PACKAGE 7</v>
      </c>
      <c r="B331" s="131"/>
      <c r="C331" s="64"/>
      <c r="D331" s="64"/>
      <c r="E331" s="172"/>
      <c r="F331" s="120"/>
      <c r="G331" s="121"/>
    </row>
    <row r="332" spans="1:7" x14ac:dyDescent="0.25">
      <c r="A332" s="173" t="s">
        <v>147</v>
      </c>
      <c r="B332" s="137"/>
      <c r="C332" s="112"/>
      <c r="D332" s="113"/>
      <c r="E332" s="1"/>
      <c r="F332" s="120"/>
      <c r="G332" s="121"/>
    </row>
    <row r="333" spans="1:7" x14ac:dyDescent="0.25">
      <c r="A333" s="123"/>
      <c r="B333" s="58"/>
      <c r="C333" s="110"/>
      <c r="D333" s="124"/>
      <c r="E333" s="2"/>
      <c r="F333" s="16"/>
      <c r="G333" s="37"/>
    </row>
    <row r="334" spans="1:7" x14ac:dyDescent="0.25">
      <c r="A334" s="117" t="s">
        <v>2</v>
      </c>
      <c r="B334" s="65"/>
      <c r="C334" s="138" t="s">
        <v>3</v>
      </c>
      <c r="D334" s="104" t="s">
        <v>4</v>
      </c>
      <c r="E334" s="3" t="s">
        <v>5</v>
      </c>
      <c r="F334" s="17" t="s">
        <v>6</v>
      </c>
      <c r="G334" s="38" t="s">
        <v>7</v>
      </c>
    </row>
    <row r="335" spans="1:7" x14ac:dyDescent="0.25">
      <c r="A335" s="126"/>
      <c r="B335" s="106"/>
      <c r="C335" s="127"/>
      <c r="D335" s="128"/>
      <c r="E335" s="4"/>
      <c r="F335" s="18"/>
      <c r="G335" s="39"/>
    </row>
    <row r="336" spans="1:7" x14ac:dyDescent="0.25">
      <c r="A336" s="109"/>
      <c r="B336" s="58"/>
      <c r="C336" s="115"/>
      <c r="D336" s="124"/>
      <c r="E336" s="3"/>
      <c r="F336" s="139"/>
      <c r="G336" s="30"/>
    </row>
    <row r="337" spans="1:7" ht="24" x14ac:dyDescent="0.25">
      <c r="A337" s="60" t="s">
        <v>9</v>
      </c>
      <c r="B337" s="79"/>
      <c r="C337" s="95" t="s">
        <v>10</v>
      </c>
      <c r="D337" s="81"/>
      <c r="E337" s="13"/>
      <c r="F337" s="139"/>
      <c r="G337" s="30"/>
    </row>
    <row r="338" spans="1:7" x14ac:dyDescent="0.25">
      <c r="A338" s="60"/>
      <c r="B338" s="96"/>
      <c r="C338" s="97"/>
      <c r="D338" s="81"/>
      <c r="E338" s="13"/>
      <c r="F338" s="139"/>
      <c r="G338" s="30"/>
    </row>
    <row r="339" spans="1:7" x14ac:dyDescent="0.25">
      <c r="A339" s="120" t="s">
        <v>144</v>
      </c>
      <c r="B339" s="175"/>
      <c r="C339" s="99" t="s">
        <v>156</v>
      </c>
      <c r="D339" s="81"/>
      <c r="E339" s="13"/>
      <c r="F339" s="139"/>
      <c r="G339" s="30"/>
    </row>
    <row r="340" spans="1:7" x14ac:dyDescent="0.25">
      <c r="A340" s="120"/>
      <c r="B340" s="175"/>
      <c r="C340" s="99" t="s">
        <v>157</v>
      </c>
      <c r="D340" s="81"/>
      <c r="E340" s="13"/>
      <c r="F340" s="139"/>
      <c r="G340" s="30"/>
    </row>
    <row r="341" spans="1:7" x14ac:dyDescent="0.25">
      <c r="A341" s="64"/>
      <c r="B341" s="175"/>
      <c r="C341" s="99"/>
      <c r="D341" s="81"/>
      <c r="E341" s="13"/>
      <c r="F341" s="139"/>
      <c r="G341" s="30"/>
    </row>
    <row r="342" spans="1:7" x14ac:dyDescent="0.25">
      <c r="A342" s="60"/>
      <c r="B342" s="79" t="s">
        <v>15</v>
      </c>
      <c r="C342" s="97" t="s">
        <v>119</v>
      </c>
      <c r="D342" s="81"/>
      <c r="E342" s="13"/>
      <c r="F342" s="139"/>
      <c r="G342" s="30"/>
    </row>
    <row r="343" spans="1:7" x14ac:dyDescent="0.25">
      <c r="A343" s="60"/>
      <c r="B343" s="79"/>
      <c r="C343" s="99" t="s">
        <v>134</v>
      </c>
      <c r="D343" s="81" t="s">
        <v>17</v>
      </c>
      <c r="E343" s="13">
        <v>1</v>
      </c>
      <c r="F343" s="176">
        <v>9800</v>
      </c>
      <c r="G343" s="30">
        <f t="shared" ref="G343:G344" si="43">ROUND($E343*F343,2)</f>
        <v>9800</v>
      </c>
    </row>
    <row r="344" spans="1:7" x14ac:dyDescent="0.25">
      <c r="A344" s="60"/>
      <c r="B344" s="79"/>
      <c r="C344" s="99" t="s">
        <v>135</v>
      </c>
      <c r="D344" s="81" t="s">
        <v>17</v>
      </c>
      <c r="E344" s="13">
        <v>1</v>
      </c>
      <c r="F344" s="176">
        <v>9800</v>
      </c>
      <c r="G344" s="30">
        <f t="shared" si="43"/>
        <v>9800</v>
      </c>
    </row>
    <row r="345" spans="1:7" x14ac:dyDescent="0.25">
      <c r="A345" s="60"/>
      <c r="B345" s="79"/>
      <c r="C345" s="97"/>
      <c r="D345" s="81"/>
      <c r="E345" s="13"/>
      <c r="F345" s="176"/>
      <c r="G345" s="30"/>
    </row>
    <row r="346" spans="1:7" x14ac:dyDescent="0.25">
      <c r="A346" s="60"/>
      <c r="B346" s="79" t="s">
        <v>18</v>
      </c>
      <c r="C346" s="97" t="s">
        <v>120</v>
      </c>
      <c r="D346" s="81"/>
      <c r="E346" s="13"/>
      <c r="F346" s="176"/>
      <c r="G346" s="30"/>
    </row>
    <row r="347" spans="1:7" x14ac:dyDescent="0.25">
      <c r="A347" s="60"/>
      <c r="B347" s="79"/>
      <c r="C347" s="99" t="s">
        <v>136</v>
      </c>
      <c r="D347" s="81" t="s">
        <v>17</v>
      </c>
      <c r="E347" s="13">
        <v>1</v>
      </c>
      <c r="F347" s="176">
        <v>6200</v>
      </c>
      <c r="G347" s="30">
        <f t="shared" ref="G347:G350" si="44">ROUND($E347*F347,2)</f>
        <v>6200</v>
      </c>
    </row>
    <row r="348" spans="1:7" x14ac:dyDescent="0.25">
      <c r="A348" s="60"/>
      <c r="B348" s="79"/>
      <c r="C348" s="99" t="s">
        <v>137</v>
      </c>
      <c r="D348" s="81" t="s">
        <v>17</v>
      </c>
      <c r="E348" s="13">
        <v>1</v>
      </c>
      <c r="F348" s="176">
        <v>6200</v>
      </c>
      <c r="G348" s="30">
        <f t="shared" si="44"/>
        <v>6200</v>
      </c>
    </row>
    <row r="349" spans="1:7" x14ac:dyDescent="0.25">
      <c r="A349" s="60"/>
      <c r="B349" s="79"/>
      <c r="C349" s="99" t="s">
        <v>138</v>
      </c>
      <c r="D349" s="81" t="s">
        <v>17</v>
      </c>
      <c r="E349" s="13">
        <v>1</v>
      </c>
      <c r="F349" s="176">
        <v>6200</v>
      </c>
      <c r="G349" s="30">
        <f t="shared" si="44"/>
        <v>6200</v>
      </c>
    </row>
    <row r="350" spans="1:7" x14ac:dyDescent="0.25">
      <c r="A350" s="60"/>
      <c r="B350" s="79"/>
      <c r="C350" s="99" t="s">
        <v>139</v>
      </c>
      <c r="D350" s="81" t="s">
        <v>17</v>
      </c>
      <c r="E350" s="13">
        <v>1</v>
      </c>
      <c r="F350" s="176">
        <v>6200</v>
      </c>
      <c r="G350" s="30">
        <f t="shared" si="44"/>
        <v>6200</v>
      </c>
    </row>
    <row r="351" spans="1:7" x14ac:dyDescent="0.25">
      <c r="A351" s="60"/>
      <c r="B351" s="79"/>
      <c r="C351" s="99" t="s">
        <v>169</v>
      </c>
      <c r="D351" s="81" t="s">
        <v>17</v>
      </c>
      <c r="E351" s="13">
        <v>1</v>
      </c>
      <c r="F351" s="176">
        <v>6200</v>
      </c>
      <c r="G351" s="30">
        <f t="shared" ref="G351" si="45">ROUND($E351*F351,2)</f>
        <v>6200</v>
      </c>
    </row>
    <row r="352" spans="1:7" x14ac:dyDescent="0.25">
      <c r="A352" s="60"/>
      <c r="B352" s="96"/>
      <c r="C352" s="97"/>
      <c r="D352" s="81"/>
      <c r="E352" s="13"/>
      <c r="F352" s="176"/>
      <c r="G352" s="30"/>
    </row>
    <row r="353" spans="1:7" x14ac:dyDescent="0.25">
      <c r="A353" s="60" t="s">
        <v>37</v>
      </c>
      <c r="B353" s="79"/>
      <c r="C353" s="95" t="s">
        <v>38</v>
      </c>
      <c r="D353" s="81"/>
      <c r="E353" s="13"/>
      <c r="F353" s="176"/>
      <c r="G353" s="30"/>
    </row>
    <row r="354" spans="1:7" x14ac:dyDescent="0.25">
      <c r="A354" s="102"/>
      <c r="B354" s="79"/>
      <c r="C354" s="97" t="s">
        <v>115</v>
      </c>
      <c r="D354" s="81"/>
      <c r="E354" s="13"/>
      <c r="F354" s="177"/>
      <c r="G354" s="30"/>
    </row>
    <row r="355" spans="1:7" x14ac:dyDescent="0.25">
      <c r="A355" s="60"/>
      <c r="B355" s="79"/>
      <c r="C355" s="97"/>
      <c r="D355" s="81"/>
      <c r="E355" s="13"/>
      <c r="F355" s="176"/>
      <c r="G355" s="30"/>
    </row>
    <row r="356" spans="1:7" ht="24" x14ac:dyDescent="0.25">
      <c r="A356" s="60" t="s">
        <v>56</v>
      </c>
      <c r="B356" s="79"/>
      <c r="C356" s="97" t="s">
        <v>116</v>
      </c>
      <c r="D356" s="81"/>
      <c r="E356" s="13"/>
      <c r="F356" s="176"/>
      <c r="G356" s="30"/>
    </row>
    <row r="357" spans="1:7" x14ac:dyDescent="0.25">
      <c r="A357" s="60"/>
      <c r="B357" s="79"/>
      <c r="C357" s="97"/>
      <c r="D357" s="81"/>
      <c r="E357" s="13"/>
      <c r="F357" s="176"/>
      <c r="G357" s="30"/>
    </row>
    <row r="358" spans="1:7" x14ac:dyDescent="0.25">
      <c r="A358" s="60"/>
      <c r="B358" s="79"/>
      <c r="C358" s="97" t="s">
        <v>117</v>
      </c>
      <c r="D358" s="81"/>
      <c r="E358" s="13"/>
      <c r="F358" s="176"/>
      <c r="G358" s="30"/>
    </row>
    <row r="359" spans="1:7" x14ac:dyDescent="0.25">
      <c r="A359" s="60"/>
      <c r="B359" s="79"/>
      <c r="C359" s="97" t="s">
        <v>118</v>
      </c>
      <c r="D359" s="81"/>
      <c r="E359" s="13"/>
      <c r="F359" s="176"/>
      <c r="G359" s="30"/>
    </row>
    <row r="360" spans="1:7" x14ac:dyDescent="0.25">
      <c r="A360" s="60"/>
      <c r="B360" s="79" t="s">
        <v>15</v>
      </c>
      <c r="C360" s="97" t="s">
        <v>119</v>
      </c>
      <c r="D360" s="81"/>
      <c r="E360" s="13"/>
      <c r="F360" s="176"/>
      <c r="G360" s="30"/>
    </row>
    <row r="361" spans="1:7" x14ac:dyDescent="0.25">
      <c r="A361" s="60"/>
      <c r="B361" s="79"/>
      <c r="C361" s="99" t="s">
        <v>134</v>
      </c>
      <c r="D361" s="81" t="s">
        <v>17</v>
      </c>
      <c r="E361" s="13">
        <v>1</v>
      </c>
      <c r="F361" s="176">
        <v>12250</v>
      </c>
      <c r="G361" s="30">
        <f t="shared" ref="G361:G362" si="46">ROUND($E361*F361,2)</f>
        <v>12250</v>
      </c>
    </row>
    <row r="362" spans="1:7" x14ac:dyDescent="0.25">
      <c r="A362" s="60"/>
      <c r="B362" s="79"/>
      <c r="C362" s="99" t="s">
        <v>135</v>
      </c>
      <c r="D362" s="81" t="s">
        <v>17</v>
      </c>
      <c r="E362" s="13">
        <v>1</v>
      </c>
      <c r="F362" s="176">
        <v>12250</v>
      </c>
      <c r="G362" s="30">
        <f t="shared" si="46"/>
        <v>12250</v>
      </c>
    </row>
    <row r="363" spans="1:7" x14ac:dyDescent="0.25">
      <c r="A363" s="60"/>
      <c r="B363" s="79"/>
      <c r="C363" s="97"/>
      <c r="D363" s="81"/>
      <c r="E363" s="13"/>
      <c r="F363" s="176"/>
      <c r="G363" s="30"/>
    </row>
    <row r="364" spans="1:7" x14ac:dyDescent="0.25">
      <c r="A364" s="60"/>
      <c r="B364" s="79" t="s">
        <v>18</v>
      </c>
      <c r="C364" s="97" t="s">
        <v>120</v>
      </c>
      <c r="D364" s="81"/>
      <c r="E364" s="13"/>
      <c r="F364" s="176"/>
      <c r="G364" s="30"/>
    </row>
    <row r="365" spans="1:7" x14ac:dyDescent="0.25">
      <c r="A365" s="60"/>
      <c r="B365" s="79"/>
      <c r="C365" s="99" t="s">
        <v>136</v>
      </c>
      <c r="D365" s="81" t="s">
        <v>17</v>
      </c>
      <c r="E365" s="13">
        <v>1</v>
      </c>
      <c r="F365" s="176">
        <v>9800</v>
      </c>
      <c r="G365" s="30">
        <f t="shared" ref="G365:G368" si="47">ROUND($E365*F365,2)</f>
        <v>9800</v>
      </c>
    </row>
    <row r="366" spans="1:7" x14ac:dyDescent="0.25">
      <c r="A366" s="60"/>
      <c r="B366" s="79"/>
      <c r="C366" s="99" t="s">
        <v>137</v>
      </c>
      <c r="D366" s="81" t="s">
        <v>17</v>
      </c>
      <c r="E366" s="13">
        <v>1</v>
      </c>
      <c r="F366" s="176">
        <v>9800</v>
      </c>
      <c r="G366" s="30">
        <f t="shared" si="47"/>
        <v>9800</v>
      </c>
    </row>
    <row r="367" spans="1:7" x14ac:dyDescent="0.25">
      <c r="A367" s="60"/>
      <c r="B367" s="79"/>
      <c r="C367" s="99" t="s">
        <v>138</v>
      </c>
      <c r="D367" s="81" t="s">
        <v>17</v>
      </c>
      <c r="E367" s="13">
        <v>1</v>
      </c>
      <c r="F367" s="176">
        <v>9800</v>
      </c>
      <c r="G367" s="30">
        <f t="shared" si="47"/>
        <v>9800</v>
      </c>
    </row>
    <row r="368" spans="1:7" x14ac:dyDescent="0.25">
      <c r="A368" s="60"/>
      <c r="B368" s="79"/>
      <c r="C368" s="99" t="s">
        <v>139</v>
      </c>
      <c r="D368" s="81" t="s">
        <v>17</v>
      </c>
      <c r="E368" s="13">
        <v>1</v>
      </c>
      <c r="F368" s="176">
        <v>9800</v>
      </c>
      <c r="G368" s="30">
        <f t="shared" si="47"/>
        <v>9800</v>
      </c>
    </row>
    <row r="369" spans="1:7" x14ac:dyDescent="0.25">
      <c r="A369" s="60"/>
      <c r="B369" s="79"/>
      <c r="C369" s="99" t="s">
        <v>169</v>
      </c>
      <c r="D369" s="81" t="s">
        <v>17</v>
      </c>
      <c r="E369" s="13">
        <v>1</v>
      </c>
      <c r="F369" s="176">
        <v>9800</v>
      </c>
      <c r="G369" s="30">
        <f t="shared" ref="G369" si="48">ROUND($E369*F369,2)</f>
        <v>9800</v>
      </c>
    </row>
    <row r="370" spans="1:7" x14ac:dyDescent="0.25">
      <c r="A370" s="60"/>
      <c r="B370" s="79"/>
      <c r="C370" s="97"/>
      <c r="D370" s="81"/>
      <c r="E370" s="13"/>
      <c r="F370" s="139"/>
      <c r="G370" s="30"/>
    </row>
    <row r="371" spans="1:7" ht="36" x14ac:dyDescent="0.25">
      <c r="A371" s="60"/>
      <c r="B371" s="79"/>
      <c r="C371" s="178" t="s">
        <v>148</v>
      </c>
      <c r="D371" s="81"/>
      <c r="E371" s="13"/>
      <c r="F371" s="139"/>
      <c r="G371" s="30"/>
    </row>
    <row r="372" spans="1:7" x14ac:dyDescent="0.25">
      <c r="A372" s="60"/>
      <c r="B372" s="79"/>
      <c r="C372" s="178"/>
      <c r="D372" s="81"/>
      <c r="E372" s="13"/>
      <c r="F372" s="139"/>
      <c r="G372" s="30"/>
    </row>
    <row r="373" spans="1:7" ht="36" x14ac:dyDescent="0.25">
      <c r="A373" s="60"/>
      <c r="B373" s="79"/>
      <c r="C373" s="178" t="s">
        <v>149</v>
      </c>
      <c r="D373" s="81"/>
      <c r="E373" s="13"/>
      <c r="F373" s="139"/>
      <c r="G373" s="30"/>
    </row>
    <row r="374" spans="1:7" x14ac:dyDescent="0.25">
      <c r="A374" s="60"/>
      <c r="B374" s="79"/>
      <c r="C374" s="97"/>
      <c r="D374" s="81"/>
      <c r="E374" s="13"/>
      <c r="F374" s="139"/>
      <c r="G374" s="30"/>
    </row>
    <row r="375" spans="1:7" ht="24" x14ac:dyDescent="0.25">
      <c r="A375" s="60" t="s">
        <v>60</v>
      </c>
      <c r="B375" s="79"/>
      <c r="C375" s="95" t="s">
        <v>61</v>
      </c>
      <c r="D375" s="81"/>
      <c r="E375" s="13"/>
      <c r="F375" s="139"/>
      <c r="G375" s="30"/>
    </row>
    <row r="376" spans="1:7" x14ac:dyDescent="0.25">
      <c r="A376" s="60"/>
      <c r="B376" s="96"/>
      <c r="C376" s="97"/>
      <c r="D376" s="81"/>
      <c r="E376" s="13"/>
      <c r="F376" s="139"/>
      <c r="G376" s="30"/>
    </row>
    <row r="377" spans="1:7" x14ac:dyDescent="0.25">
      <c r="A377" s="60" t="s">
        <v>62</v>
      </c>
      <c r="B377" s="96"/>
      <c r="C377" s="62" t="s">
        <v>63</v>
      </c>
      <c r="D377" s="81"/>
      <c r="E377" s="13"/>
      <c r="F377" s="139"/>
      <c r="G377" s="30"/>
    </row>
    <row r="378" spans="1:7" x14ac:dyDescent="0.25">
      <c r="A378" s="60"/>
      <c r="B378" s="96"/>
      <c r="C378" s="99" t="s">
        <v>164</v>
      </c>
      <c r="D378" s="81"/>
      <c r="E378" s="13"/>
      <c r="F378" s="139"/>
      <c r="G378" s="30"/>
    </row>
    <row r="379" spans="1:7" x14ac:dyDescent="0.25">
      <c r="A379" s="60"/>
      <c r="B379" s="96"/>
      <c r="C379" s="62"/>
      <c r="D379" s="81"/>
      <c r="E379" s="13"/>
      <c r="F379" s="139"/>
      <c r="G379" s="30"/>
    </row>
    <row r="380" spans="1:7" ht="36" x14ac:dyDescent="0.25">
      <c r="A380" s="60"/>
      <c r="B380" s="79" t="s">
        <v>15</v>
      </c>
      <c r="C380" s="97" t="s">
        <v>64</v>
      </c>
      <c r="D380" s="81" t="s">
        <v>65</v>
      </c>
      <c r="E380" s="13">
        <v>60</v>
      </c>
      <c r="F380" s="179">
        <f>$F$139</f>
        <v>0</v>
      </c>
      <c r="G380" s="30">
        <f t="shared" ref="G380" si="49">ROUND($E380*F380,2)</f>
        <v>0</v>
      </c>
    </row>
    <row r="381" spans="1:7" x14ac:dyDescent="0.25">
      <c r="A381" s="60"/>
      <c r="B381" s="79"/>
      <c r="C381" s="97"/>
      <c r="D381" s="81"/>
      <c r="E381" s="15"/>
      <c r="F381" s="179"/>
      <c r="G381" s="30"/>
    </row>
    <row r="382" spans="1:7" x14ac:dyDescent="0.25">
      <c r="A382" s="60" t="s">
        <v>72</v>
      </c>
      <c r="B382" s="96"/>
      <c r="C382" s="99" t="s">
        <v>166</v>
      </c>
      <c r="D382" s="142"/>
      <c r="E382" s="56"/>
      <c r="F382" s="179"/>
      <c r="G382" s="34"/>
    </row>
    <row r="383" spans="1:7" x14ac:dyDescent="0.25">
      <c r="A383" s="60"/>
      <c r="B383" s="79"/>
      <c r="C383" s="99" t="s">
        <v>167</v>
      </c>
      <c r="D383" s="81"/>
      <c r="E383" s="13"/>
      <c r="F383" s="179"/>
      <c r="G383" s="30"/>
    </row>
    <row r="384" spans="1:7" x14ac:dyDescent="0.25">
      <c r="A384" s="60"/>
      <c r="B384" s="79"/>
      <c r="C384" s="99" t="s">
        <v>168</v>
      </c>
      <c r="D384" s="81"/>
      <c r="E384" s="13"/>
      <c r="F384" s="179"/>
      <c r="G384" s="30"/>
    </row>
    <row r="385" spans="1:7" x14ac:dyDescent="0.25">
      <c r="A385" s="60"/>
      <c r="B385" s="140"/>
      <c r="C385" s="180"/>
      <c r="D385" s="142"/>
      <c r="E385" s="56"/>
      <c r="F385" s="179"/>
      <c r="G385" s="34"/>
    </row>
    <row r="386" spans="1:7" ht="24" x14ac:dyDescent="0.25">
      <c r="A386" s="60"/>
      <c r="B386" s="79" t="s">
        <v>15</v>
      </c>
      <c r="C386" s="97" t="s">
        <v>129</v>
      </c>
      <c r="D386" s="81" t="s">
        <v>65</v>
      </c>
      <c r="E386" s="13">
        <v>24</v>
      </c>
      <c r="F386" s="179">
        <f>$F$178</f>
        <v>0</v>
      </c>
      <c r="G386" s="30">
        <f t="shared" ref="G386" si="50">ROUND($E386*F386,2)</f>
        <v>0</v>
      </c>
    </row>
    <row r="387" spans="1:7" x14ac:dyDescent="0.25">
      <c r="A387" s="60"/>
      <c r="B387" s="79"/>
      <c r="C387" s="97"/>
      <c r="D387" s="81"/>
      <c r="E387" s="13"/>
      <c r="F387" s="179"/>
      <c r="G387" s="30"/>
    </row>
    <row r="388" spans="1:7" ht="24" x14ac:dyDescent="0.25">
      <c r="A388" s="60"/>
      <c r="B388" s="79" t="s">
        <v>69</v>
      </c>
      <c r="C388" s="97" t="s">
        <v>75</v>
      </c>
      <c r="D388" s="81" t="s">
        <v>65</v>
      </c>
      <c r="E388" s="13">
        <v>24</v>
      </c>
      <c r="F388" s="179">
        <f>$F$183</f>
        <v>0</v>
      </c>
      <c r="G388" s="30">
        <f t="shared" ref="G388" si="51">ROUND($E388*F388,2)</f>
        <v>0</v>
      </c>
    </row>
    <row r="389" spans="1:7" x14ac:dyDescent="0.25">
      <c r="A389" s="60"/>
      <c r="B389" s="79"/>
      <c r="C389" s="97"/>
      <c r="D389" s="81"/>
      <c r="E389" s="13"/>
      <c r="F389" s="179"/>
      <c r="G389" s="30"/>
    </row>
    <row r="390" spans="1:7" x14ac:dyDescent="0.25">
      <c r="A390" s="60"/>
      <c r="B390" s="79"/>
      <c r="C390" s="97"/>
      <c r="D390" s="81"/>
      <c r="E390" s="13"/>
      <c r="F390" s="179"/>
      <c r="G390" s="30"/>
    </row>
    <row r="391" spans="1:7" x14ac:dyDescent="0.25">
      <c r="A391" s="60"/>
      <c r="B391" s="79"/>
      <c r="C391" s="97"/>
      <c r="D391" s="81"/>
      <c r="E391" s="13"/>
      <c r="F391" s="179"/>
      <c r="G391" s="30"/>
    </row>
    <row r="392" spans="1:7" x14ac:dyDescent="0.25">
      <c r="A392" s="60"/>
      <c r="B392" s="140"/>
      <c r="C392" s="180"/>
      <c r="D392" s="142"/>
      <c r="E392" s="56"/>
      <c r="F392" s="179"/>
      <c r="G392" s="34"/>
    </row>
    <row r="393" spans="1:7" x14ac:dyDescent="0.25">
      <c r="A393" s="103"/>
      <c r="B393" s="65"/>
      <c r="C393" s="99"/>
      <c r="D393" s="104"/>
      <c r="E393" s="3"/>
      <c r="F393" s="139"/>
      <c r="G393" s="30"/>
    </row>
    <row r="394" spans="1:7" x14ac:dyDescent="0.2">
      <c r="A394" s="49" t="s">
        <v>124</v>
      </c>
      <c r="B394" s="9"/>
      <c r="C394" s="9"/>
      <c r="D394" s="9"/>
      <c r="E394" s="10"/>
      <c r="F394" s="23" t="s">
        <v>125</v>
      </c>
      <c r="G394" s="43">
        <f>SUM(G339:G393)</f>
        <v>124100</v>
      </c>
    </row>
    <row r="395" spans="1:7" x14ac:dyDescent="0.25">
      <c r="A395" s="167"/>
      <c r="B395" s="168"/>
      <c r="C395" s="169"/>
      <c r="D395" s="170"/>
      <c r="E395" s="47"/>
      <c r="F395" s="116"/>
      <c r="G395" s="171"/>
    </row>
    <row r="396" spans="1:7" ht="15.75" x14ac:dyDescent="0.25">
      <c r="A396" s="191" t="str">
        <f>A1</f>
        <v>PACKAGE 7</v>
      </c>
      <c r="B396" s="192"/>
      <c r="C396" s="192"/>
      <c r="D396" s="192"/>
      <c r="E396" s="192"/>
      <c r="F396" s="120"/>
      <c r="G396" s="121"/>
    </row>
    <row r="397" spans="1:7" x14ac:dyDescent="0.25">
      <c r="A397" s="103" t="str">
        <f>A$2</f>
        <v>CONTRACT N3TC/RM-2025-607: Vaal River to the Heidelberg S IC_N3-10 km 0 to N3-11 km 15.1</v>
      </c>
      <c r="B397" s="131"/>
      <c r="C397" s="64"/>
      <c r="D397" s="122"/>
      <c r="E397" s="28"/>
      <c r="F397" s="120"/>
      <c r="G397" s="65" t="s">
        <v>126</v>
      </c>
    </row>
    <row r="398" spans="1:7" x14ac:dyDescent="0.25">
      <c r="A398" s="103" t="str">
        <f>A$3</f>
        <v>MOWING, CUTTING AND REMOVAL OF VEGETATION ON THE N3 – PACKAGE 7</v>
      </c>
      <c r="B398" s="131"/>
      <c r="C398" s="64"/>
      <c r="D398" s="64"/>
      <c r="E398" s="172"/>
      <c r="F398" s="120"/>
      <c r="G398" s="65" t="s">
        <v>140</v>
      </c>
    </row>
    <row r="399" spans="1:7" x14ac:dyDescent="0.25">
      <c r="A399" s="103"/>
      <c r="B399" s="131"/>
      <c r="C399" s="64"/>
      <c r="D399" s="64"/>
      <c r="E399" s="172"/>
      <c r="F399" s="120"/>
      <c r="G399" s="121"/>
    </row>
    <row r="400" spans="1:7" x14ac:dyDescent="0.25">
      <c r="A400" s="173" t="s">
        <v>150</v>
      </c>
      <c r="B400" s="137"/>
      <c r="C400" s="112"/>
      <c r="D400" s="113"/>
      <c r="E400" s="1"/>
      <c r="F400" s="120"/>
      <c r="G400" s="121"/>
    </row>
    <row r="401" spans="1:7" x14ac:dyDescent="0.25">
      <c r="A401" s="123"/>
      <c r="B401" s="58"/>
      <c r="C401" s="110"/>
      <c r="D401" s="124"/>
      <c r="E401" s="2"/>
      <c r="F401" s="16"/>
      <c r="G401" s="37"/>
    </row>
    <row r="402" spans="1:7" x14ac:dyDescent="0.25">
      <c r="A402" s="117" t="s">
        <v>2</v>
      </c>
      <c r="B402" s="65"/>
      <c r="C402" s="138" t="s">
        <v>3</v>
      </c>
      <c r="D402" s="104" t="s">
        <v>4</v>
      </c>
      <c r="E402" s="4" t="s">
        <v>5</v>
      </c>
      <c r="F402" s="18" t="s">
        <v>6</v>
      </c>
      <c r="G402" s="50" t="s">
        <v>7</v>
      </c>
    </row>
    <row r="403" spans="1:7" x14ac:dyDescent="0.25">
      <c r="A403" s="109"/>
      <c r="B403" s="58"/>
      <c r="C403" s="115"/>
      <c r="D403" s="124"/>
      <c r="E403" s="3"/>
      <c r="F403" s="139"/>
      <c r="G403" s="30"/>
    </row>
    <row r="404" spans="1:7" ht="24" x14ac:dyDescent="0.25">
      <c r="A404" s="60" t="s">
        <v>9</v>
      </c>
      <c r="B404" s="79"/>
      <c r="C404" s="95" t="s">
        <v>10</v>
      </c>
      <c r="D404" s="81"/>
      <c r="E404" s="13"/>
      <c r="F404" s="139"/>
      <c r="G404" s="30"/>
    </row>
    <row r="405" spans="1:7" ht="9.9499999999999993" customHeight="1" x14ac:dyDescent="0.25">
      <c r="A405" s="60"/>
      <c r="B405" s="96"/>
      <c r="C405" s="97"/>
      <c r="D405" s="81"/>
      <c r="E405" s="13"/>
      <c r="F405" s="139"/>
      <c r="G405" s="30"/>
    </row>
    <row r="406" spans="1:7" x14ac:dyDescent="0.25">
      <c r="A406" s="120" t="s">
        <v>144</v>
      </c>
      <c r="B406" s="175"/>
      <c r="C406" s="99" t="s">
        <v>156</v>
      </c>
      <c r="D406" s="81"/>
      <c r="E406" s="13"/>
      <c r="F406" s="139"/>
      <c r="G406" s="30"/>
    </row>
    <row r="407" spans="1:7" x14ac:dyDescent="0.25">
      <c r="A407" s="120"/>
      <c r="B407" s="175"/>
      <c r="C407" s="99" t="s">
        <v>157</v>
      </c>
      <c r="D407" s="81"/>
      <c r="E407" s="13"/>
      <c r="F407" s="139"/>
      <c r="G407" s="30"/>
    </row>
    <row r="408" spans="1:7" ht="9.9499999999999993" customHeight="1" x14ac:dyDescent="0.25">
      <c r="A408" s="60"/>
      <c r="B408" s="96"/>
      <c r="C408" s="97"/>
      <c r="D408" s="81"/>
      <c r="E408" s="13"/>
      <c r="F408" s="139"/>
      <c r="G408" s="30"/>
    </row>
    <row r="409" spans="1:7" x14ac:dyDescent="0.25">
      <c r="A409" s="60"/>
      <c r="B409" s="79" t="s">
        <v>15</v>
      </c>
      <c r="C409" s="97" t="s">
        <v>119</v>
      </c>
      <c r="D409" s="81"/>
      <c r="E409" s="13"/>
      <c r="F409" s="139"/>
      <c r="G409" s="30"/>
    </row>
    <row r="410" spans="1:7" x14ac:dyDescent="0.25">
      <c r="A410" s="60"/>
      <c r="B410" s="79"/>
      <c r="C410" s="99" t="s">
        <v>134</v>
      </c>
      <c r="D410" s="81" t="s">
        <v>17</v>
      </c>
      <c r="E410" s="13">
        <v>1</v>
      </c>
      <c r="F410" s="176">
        <v>9800</v>
      </c>
      <c r="G410" s="30">
        <f t="shared" ref="G410:G411" si="52">ROUND($E410*F410,2)</f>
        <v>9800</v>
      </c>
    </row>
    <row r="411" spans="1:7" x14ac:dyDescent="0.25">
      <c r="A411" s="60"/>
      <c r="B411" s="79"/>
      <c r="C411" s="99" t="s">
        <v>135</v>
      </c>
      <c r="D411" s="81" t="s">
        <v>17</v>
      </c>
      <c r="E411" s="13">
        <v>1</v>
      </c>
      <c r="F411" s="176">
        <v>9800</v>
      </c>
      <c r="G411" s="30">
        <f t="shared" si="52"/>
        <v>9800</v>
      </c>
    </row>
    <row r="412" spans="1:7" ht="9.9499999999999993" customHeight="1" x14ac:dyDescent="0.25">
      <c r="A412" s="60"/>
      <c r="B412" s="79"/>
      <c r="C412" s="97"/>
      <c r="D412" s="81"/>
      <c r="E412" s="13"/>
      <c r="F412" s="176"/>
      <c r="G412" s="30"/>
    </row>
    <row r="413" spans="1:7" x14ac:dyDescent="0.25">
      <c r="A413" s="60"/>
      <c r="B413" s="79" t="s">
        <v>18</v>
      </c>
      <c r="C413" s="97" t="s">
        <v>120</v>
      </c>
      <c r="D413" s="81"/>
      <c r="E413" s="13"/>
      <c r="F413" s="176"/>
      <c r="G413" s="30"/>
    </row>
    <row r="414" spans="1:7" x14ac:dyDescent="0.25">
      <c r="A414" s="60"/>
      <c r="B414" s="79"/>
      <c r="C414" s="99" t="s">
        <v>136</v>
      </c>
      <c r="D414" s="81" t="s">
        <v>17</v>
      </c>
      <c r="E414" s="13">
        <v>1</v>
      </c>
      <c r="F414" s="176">
        <v>6200</v>
      </c>
      <c r="G414" s="30">
        <f t="shared" ref="G414:G417" si="53">ROUND($E414*F414,2)</f>
        <v>6200</v>
      </c>
    </row>
    <row r="415" spans="1:7" x14ac:dyDescent="0.25">
      <c r="A415" s="60"/>
      <c r="B415" s="79"/>
      <c r="C415" s="99" t="s">
        <v>137</v>
      </c>
      <c r="D415" s="81" t="s">
        <v>17</v>
      </c>
      <c r="E415" s="13">
        <v>1</v>
      </c>
      <c r="F415" s="176">
        <v>6200</v>
      </c>
      <c r="G415" s="30">
        <f t="shared" si="53"/>
        <v>6200</v>
      </c>
    </row>
    <row r="416" spans="1:7" x14ac:dyDescent="0.25">
      <c r="A416" s="60"/>
      <c r="B416" s="79"/>
      <c r="C416" s="99" t="s">
        <v>138</v>
      </c>
      <c r="D416" s="81" t="s">
        <v>17</v>
      </c>
      <c r="E416" s="13">
        <v>1</v>
      </c>
      <c r="F416" s="176">
        <v>6200</v>
      </c>
      <c r="G416" s="30">
        <f t="shared" si="53"/>
        <v>6200</v>
      </c>
    </row>
    <row r="417" spans="1:7" x14ac:dyDescent="0.25">
      <c r="A417" s="60"/>
      <c r="B417" s="79"/>
      <c r="C417" s="99" t="s">
        <v>139</v>
      </c>
      <c r="D417" s="81" t="s">
        <v>17</v>
      </c>
      <c r="E417" s="13">
        <v>1</v>
      </c>
      <c r="F417" s="176">
        <v>6200</v>
      </c>
      <c r="G417" s="30">
        <f t="shared" si="53"/>
        <v>6200</v>
      </c>
    </row>
    <row r="418" spans="1:7" x14ac:dyDescent="0.25">
      <c r="A418" s="60"/>
      <c r="B418" s="79"/>
      <c r="C418" s="99" t="s">
        <v>169</v>
      </c>
      <c r="D418" s="81" t="s">
        <v>17</v>
      </c>
      <c r="E418" s="13">
        <v>1</v>
      </c>
      <c r="F418" s="176">
        <v>6200</v>
      </c>
      <c r="G418" s="30">
        <f t="shared" ref="G418" si="54">ROUND($E418*F418,2)</f>
        <v>6200</v>
      </c>
    </row>
    <row r="419" spans="1:7" ht="9.9499999999999993" customHeight="1" x14ac:dyDescent="0.25">
      <c r="A419" s="60"/>
      <c r="B419" s="96"/>
      <c r="C419" s="97"/>
      <c r="D419" s="81"/>
      <c r="E419" s="13"/>
      <c r="F419" s="176"/>
      <c r="G419" s="30"/>
    </row>
    <row r="420" spans="1:7" x14ac:dyDescent="0.25">
      <c r="A420" s="60" t="s">
        <v>37</v>
      </c>
      <c r="B420" s="79"/>
      <c r="C420" s="95" t="s">
        <v>38</v>
      </c>
      <c r="D420" s="81"/>
      <c r="E420" s="13"/>
      <c r="F420" s="176"/>
      <c r="G420" s="30"/>
    </row>
    <row r="421" spans="1:7" ht="12" customHeight="1" x14ac:dyDescent="0.25">
      <c r="A421" s="102"/>
      <c r="B421" s="79"/>
      <c r="C421" s="97" t="s">
        <v>115</v>
      </c>
      <c r="D421" s="81"/>
      <c r="E421" s="13"/>
      <c r="F421" s="177"/>
      <c r="G421" s="30"/>
    </row>
    <row r="422" spans="1:7" ht="24" x14ac:dyDescent="0.25">
      <c r="A422" s="60" t="s">
        <v>56</v>
      </c>
      <c r="B422" s="79"/>
      <c r="C422" s="97" t="s">
        <v>116</v>
      </c>
      <c r="D422" s="81"/>
      <c r="E422" s="13"/>
      <c r="F422" s="176"/>
      <c r="G422" s="30"/>
    </row>
    <row r="423" spans="1:7" ht="9.9499999999999993" customHeight="1" x14ac:dyDescent="0.25">
      <c r="A423" s="60"/>
      <c r="B423" s="79"/>
      <c r="C423" s="97"/>
      <c r="D423" s="81"/>
      <c r="E423" s="13"/>
      <c r="F423" s="176"/>
      <c r="G423" s="30"/>
    </row>
    <row r="424" spans="1:7" ht="12" customHeight="1" x14ac:dyDescent="0.25">
      <c r="A424" s="60"/>
      <c r="B424" s="79"/>
      <c r="C424" s="97" t="s">
        <v>117</v>
      </c>
      <c r="D424" s="81"/>
      <c r="E424" s="13"/>
      <c r="F424" s="176"/>
      <c r="G424" s="30"/>
    </row>
    <row r="425" spans="1:7" x14ac:dyDescent="0.25">
      <c r="A425" s="60"/>
      <c r="B425" s="79"/>
      <c r="C425" s="97" t="s">
        <v>118</v>
      </c>
      <c r="D425" s="81"/>
      <c r="E425" s="13"/>
      <c r="F425" s="176"/>
      <c r="G425" s="30"/>
    </row>
    <row r="426" spans="1:7" ht="9.9499999999999993" customHeight="1" x14ac:dyDescent="0.25">
      <c r="A426" s="60"/>
      <c r="B426" s="79"/>
      <c r="C426" s="97"/>
      <c r="D426" s="81"/>
      <c r="E426" s="13"/>
      <c r="F426" s="176"/>
      <c r="G426" s="30"/>
    </row>
    <row r="427" spans="1:7" x14ac:dyDescent="0.25">
      <c r="A427" s="60"/>
      <c r="B427" s="79" t="s">
        <v>15</v>
      </c>
      <c r="C427" s="97" t="s">
        <v>119</v>
      </c>
      <c r="D427" s="81"/>
      <c r="E427" s="13"/>
      <c r="F427" s="176"/>
      <c r="G427" s="30"/>
    </row>
    <row r="428" spans="1:7" x14ac:dyDescent="0.25">
      <c r="A428" s="60"/>
      <c r="B428" s="79"/>
      <c r="C428" s="99" t="s">
        <v>134</v>
      </c>
      <c r="D428" s="81" t="s">
        <v>17</v>
      </c>
      <c r="E428" s="13">
        <v>1</v>
      </c>
      <c r="F428" s="176">
        <v>12250</v>
      </c>
      <c r="G428" s="30">
        <f t="shared" ref="G428:G429" si="55">ROUND($E428*F428,2)</f>
        <v>12250</v>
      </c>
    </row>
    <row r="429" spans="1:7" x14ac:dyDescent="0.25">
      <c r="A429" s="60"/>
      <c r="B429" s="79"/>
      <c r="C429" s="99" t="s">
        <v>135</v>
      </c>
      <c r="D429" s="81" t="s">
        <v>17</v>
      </c>
      <c r="E429" s="13">
        <v>1</v>
      </c>
      <c r="F429" s="176">
        <v>12250</v>
      </c>
      <c r="G429" s="30">
        <f t="shared" si="55"/>
        <v>12250</v>
      </c>
    </row>
    <row r="430" spans="1:7" ht="9.9499999999999993" customHeight="1" x14ac:dyDescent="0.25">
      <c r="A430" s="60"/>
      <c r="B430" s="79"/>
      <c r="C430" s="97"/>
      <c r="D430" s="81"/>
      <c r="E430" s="13"/>
      <c r="F430" s="176"/>
      <c r="G430" s="30"/>
    </row>
    <row r="431" spans="1:7" x14ac:dyDescent="0.25">
      <c r="A431" s="60"/>
      <c r="B431" s="79" t="s">
        <v>18</v>
      </c>
      <c r="C431" s="97" t="s">
        <v>120</v>
      </c>
      <c r="D431" s="81"/>
      <c r="E431" s="13"/>
      <c r="F431" s="176"/>
      <c r="G431" s="30"/>
    </row>
    <row r="432" spans="1:7" x14ac:dyDescent="0.25">
      <c r="A432" s="60"/>
      <c r="B432" s="79"/>
      <c r="C432" s="99" t="s">
        <v>136</v>
      </c>
      <c r="D432" s="81" t="s">
        <v>17</v>
      </c>
      <c r="E432" s="13">
        <v>1</v>
      </c>
      <c r="F432" s="176">
        <v>9800</v>
      </c>
      <c r="G432" s="30">
        <f t="shared" ref="G432:G435" si="56">ROUND($E432*F432,2)</f>
        <v>9800</v>
      </c>
    </row>
    <row r="433" spans="1:7" x14ac:dyDescent="0.25">
      <c r="A433" s="60"/>
      <c r="B433" s="79"/>
      <c r="C433" s="99" t="s">
        <v>137</v>
      </c>
      <c r="D433" s="81" t="s">
        <v>17</v>
      </c>
      <c r="E433" s="13">
        <v>1</v>
      </c>
      <c r="F433" s="176">
        <v>9800</v>
      </c>
      <c r="G433" s="30">
        <f t="shared" si="56"/>
        <v>9800</v>
      </c>
    </row>
    <row r="434" spans="1:7" x14ac:dyDescent="0.25">
      <c r="A434" s="60"/>
      <c r="B434" s="79"/>
      <c r="C434" s="99" t="s">
        <v>138</v>
      </c>
      <c r="D434" s="81" t="s">
        <v>17</v>
      </c>
      <c r="E434" s="13">
        <v>1</v>
      </c>
      <c r="F434" s="176">
        <v>9800</v>
      </c>
      <c r="G434" s="30">
        <f t="shared" si="56"/>
        <v>9800</v>
      </c>
    </row>
    <row r="435" spans="1:7" x14ac:dyDescent="0.25">
      <c r="A435" s="60"/>
      <c r="B435" s="79"/>
      <c r="C435" s="99" t="s">
        <v>139</v>
      </c>
      <c r="D435" s="81" t="s">
        <v>17</v>
      </c>
      <c r="E435" s="13">
        <v>1</v>
      </c>
      <c r="F435" s="176">
        <v>9800</v>
      </c>
      <c r="G435" s="30">
        <f t="shared" si="56"/>
        <v>9800</v>
      </c>
    </row>
    <row r="436" spans="1:7" x14ac:dyDescent="0.25">
      <c r="A436" s="60"/>
      <c r="B436" s="79"/>
      <c r="C436" s="99" t="s">
        <v>169</v>
      </c>
      <c r="D436" s="81" t="s">
        <v>17</v>
      </c>
      <c r="E436" s="13">
        <v>1</v>
      </c>
      <c r="F436" s="176">
        <v>9800</v>
      </c>
      <c r="G436" s="30">
        <f t="shared" ref="G436" si="57">ROUND($E436*F436,2)</f>
        <v>9800</v>
      </c>
    </row>
    <row r="437" spans="1:7" x14ac:dyDescent="0.25">
      <c r="A437" s="60"/>
      <c r="B437" s="79"/>
      <c r="C437" s="97"/>
      <c r="D437" s="81"/>
      <c r="E437" s="13"/>
      <c r="F437" s="139"/>
      <c r="G437" s="30"/>
    </row>
    <row r="438" spans="1:7" ht="36" x14ac:dyDescent="0.25">
      <c r="A438" s="60"/>
      <c r="B438" s="79"/>
      <c r="C438" s="178" t="s">
        <v>151</v>
      </c>
      <c r="D438" s="81"/>
      <c r="E438" s="13"/>
      <c r="F438" s="139"/>
      <c r="G438" s="30"/>
    </row>
    <row r="439" spans="1:7" ht="9.9499999999999993" customHeight="1" x14ac:dyDescent="0.25">
      <c r="A439" s="60"/>
      <c r="B439" s="79"/>
      <c r="C439" s="178"/>
      <c r="D439" s="81"/>
      <c r="E439" s="13"/>
      <c r="F439" s="139"/>
      <c r="G439" s="30"/>
    </row>
    <row r="440" spans="1:7" ht="36" x14ac:dyDescent="0.25">
      <c r="A440" s="60"/>
      <c r="B440" s="79"/>
      <c r="C440" s="178" t="s">
        <v>152</v>
      </c>
      <c r="D440" s="81"/>
      <c r="E440" s="13"/>
      <c r="F440" s="139"/>
      <c r="G440" s="30"/>
    </row>
    <row r="441" spans="1:7" ht="9.9499999999999993" customHeight="1" x14ac:dyDescent="0.25">
      <c r="A441" s="60"/>
      <c r="B441" s="79"/>
      <c r="C441" s="97"/>
      <c r="D441" s="81"/>
      <c r="E441" s="13"/>
      <c r="F441" s="139"/>
      <c r="G441" s="30"/>
    </row>
    <row r="442" spans="1:7" ht="24" x14ac:dyDescent="0.25">
      <c r="A442" s="60" t="s">
        <v>60</v>
      </c>
      <c r="B442" s="79"/>
      <c r="C442" s="95" t="s">
        <v>61</v>
      </c>
      <c r="D442" s="81"/>
      <c r="E442" s="13"/>
      <c r="F442" s="139"/>
      <c r="G442" s="30"/>
    </row>
    <row r="443" spans="1:7" ht="9.9499999999999993" customHeight="1" x14ac:dyDescent="0.25">
      <c r="A443" s="60"/>
      <c r="B443" s="96"/>
      <c r="C443" s="97"/>
      <c r="D443" s="81"/>
      <c r="E443" s="13"/>
      <c r="F443" s="139"/>
      <c r="G443" s="30"/>
    </row>
    <row r="444" spans="1:7" x14ac:dyDescent="0.25">
      <c r="A444" s="60" t="s">
        <v>62</v>
      </c>
      <c r="B444" s="96"/>
      <c r="C444" s="62" t="s">
        <v>63</v>
      </c>
      <c r="D444" s="81"/>
      <c r="E444" s="13"/>
      <c r="F444" s="139"/>
      <c r="G444" s="30"/>
    </row>
    <row r="445" spans="1:7" x14ac:dyDescent="0.25">
      <c r="A445" s="60"/>
      <c r="B445" s="96"/>
      <c r="C445" s="99" t="s">
        <v>164</v>
      </c>
      <c r="D445" s="81"/>
      <c r="E445" s="13"/>
      <c r="F445" s="139"/>
      <c r="G445" s="30"/>
    </row>
    <row r="446" spans="1:7" x14ac:dyDescent="0.25">
      <c r="A446" s="60"/>
      <c r="B446" s="96"/>
      <c r="C446" s="97"/>
      <c r="D446" s="81"/>
      <c r="E446" s="13"/>
      <c r="F446" s="139"/>
      <c r="G446" s="30"/>
    </row>
    <row r="447" spans="1:7" ht="24" x14ac:dyDescent="0.25">
      <c r="A447" s="60"/>
      <c r="B447" s="79" t="s">
        <v>15</v>
      </c>
      <c r="C447" s="97" t="s">
        <v>123</v>
      </c>
      <c r="D447" s="81" t="s">
        <v>65</v>
      </c>
      <c r="E447" s="15">
        <v>58.5</v>
      </c>
      <c r="F447" s="179">
        <f>$F$139</f>
        <v>0</v>
      </c>
      <c r="G447" s="30">
        <f t="shared" ref="G447" si="58">ROUND($E447*F447,2)</f>
        <v>0</v>
      </c>
    </row>
    <row r="448" spans="1:7" ht="9.9499999999999993" customHeight="1" x14ac:dyDescent="0.25">
      <c r="A448" s="60"/>
      <c r="B448" s="79"/>
      <c r="C448" s="97"/>
      <c r="D448" s="81"/>
      <c r="E448" s="13"/>
      <c r="F448" s="179"/>
      <c r="G448" s="30"/>
    </row>
    <row r="449" spans="1:7" ht="24" x14ac:dyDescent="0.25">
      <c r="A449" s="60"/>
      <c r="B449" s="79" t="s">
        <v>18</v>
      </c>
      <c r="C449" s="97" t="s">
        <v>128</v>
      </c>
      <c r="D449" s="81" t="s">
        <v>65</v>
      </c>
      <c r="E449" s="13"/>
      <c r="F449" s="179">
        <f>$F$141</f>
        <v>0</v>
      </c>
      <c r="G449" s="34" t="s">
        <v>127</v>
      </c>
    </row>
    <row r="450" spans="1:7" x14ac:dyDescent="0.25">
      <c r="A450" s="60"/>
      <c r="B450" s="79"/>
      <c r="C450" s="97"/>
      <c r="D450" s="81"/>
      <c r="E450" s="13"/>
      <c r="F450" s="179"/>
      <c r="G450" s="30"/>
    </row>
    <row r="451" spans="1:7" x14ac:dyDescent="0.25">
      <c r="A451" s="60" t="s">
        <v>72</v>
      </c>
      <c r="B451" s="96"/>
      <c r="C451" s="99" t="s">
        <v>166</v>
      </c>
      <c r="D451" s="142"/>
      <c r="E451" s="57"/>
      <c r="F451" s="179"/>
      <c r="G451" s="30"/>
    </row>
    <row r="452" spans="1:7" x14ac:dyDescent="0.25">
      <c r="A452" s="60"/>
      <c r="B452" s="140"/>
      <c r="C452" s="99" t="s">
        <v>167</v>
      </c>
      <c r="D452" s="142"/>
      <c r="E452" s="56"/>
      <c r="F452" s="179"/>
      <c r="G452" s="30"/>
    </row>
    <row r="453" spans="1:7" x14ac:dyDescent="0.25">
      <c r="A453" s="60"/>
      <c r="B453" s="140"/>
      <c r="C453" s="99" t="s">
        <v>168</v>
      </c>
      <c r="D453" s="142"/>
      <c r="E453" s="56"/>
      <c r="F453" s="179"/>
      <c r="G453" s="30"/>
    </row>
    <row r="454" spans="1:7" x14ac:dyDescent="0.25">
      <c r="A454" s="60"/>
      <c r="B454" s="79"/>
      <c r="C454" s="97"/>
      <c r="D454" s="81"/>
      <c r="E454" s="13"/>
      <c r="F454" s="179"/>
      <c r="G454" s="30"/>
    </row>
    <row r="455" spans="1:7" ht="24" x14ac:dyDescent="0.25">
      <c r="A455" s="60"/>
      <c r="B455" s="79" t="s">
        <v>15</v>
      </c>
      <c r="C455" s="97" t="s">
        <v>73</v>
      </c>
      <c r="D455" s="81" t="s">
        <v>65</v>
      </c>
      <c r="E455" s="15">
        <v>23.4</v>
      </c>
      <c r="F455" s="179">
        <f>$F$178</f>
        <v>0</v>
      </c>
      <c r="G455" s="30">
        <f t="shared" ref="G455" si="59">ROUND($E455*F455,2)</f>
        <v>0</v>
      </c>
    </row>
    <row r="456" spans="1:7" x14ac:dyDescent="0.25">
      <c r="A456" s="60"/>
      <c r="B456" s="79"/>
      <c r="C456" s="97"/>
      <c r="D456" s="81"/>
      <c r="E456" s="13"/>
      <c r="F456" s="179"/>
      <c r="G456" s="30"/>
    </row>
    <row r="457" spans="1:7" x14ac:dyDescent="0.25">
      <c r="A457" s="60"/>
      <c r="B457" s="79" t="s">
        <v>28</v>
      </c>
      <c r="C457" s="97" t="s">
        <v>74</v>
      </c>
      <c r="D457" s="81" t="s">
        <v>67</v>
      </c>
      <c r="E457" s="15">
        <v>3.5</v>
      </c>
      <c r="F457" s="179">
        <f>$F$180</f>
        <v>0</v>
      </c>
      <c r="G457" s="30">
        <f t="shared" ref="G457" si="60">ROUND($E457*F457,2)</f>
        <v>0</v>
      </c>
    </row>
    <row r="458" spans="1:7" x14ac:dyDescent="0.25">
      <c r="A458" s="60"/>
      <c r="B458" s="79"/>
      <c r="C458" s="97" t="s">
        <v>68</v>
      </c>
      <c r="D458" s="81"/>
      <c r="E458" s="13"/>
      <c r="F458" s="179"/>
      <c r="G458" s="30"/>
    </row>
    <row r="459" spans="1:7" x14ac:dyDescent="0.25">
      <c r="A459" s="60"/>
      <c r="B459" s="79"/>
      <c r="C459" s="97"/>
      <c r="D459" s="81"/>
      <c r="E459" s="13"/>
      <c r="F459" s="179"/>
      <c r="G459" s="30"/>
    </row>
    <row r="460" spans="1:7" ht="24" x14ac:dyDescent="0.25">
      <c r="A460" s="60"/>
      <c r="B460" s="79" t="s">
        <v>69</v>
      </c>
      <c r="C460" s="97" t="s">
        <v>75</v>
      </c>
      <c r="D460" s="81" t="s">
        <v>65</v>
      </c>
      <c r="E460" s="15">
        <v>23.4</v>
      </c>
      <c r="F460" s="179">
        <f>$F$183</f>
        <v>0</v>
      </c>
      <c r="G460" s="30">
        <f t="shared" ref="G460" si="61">ROUND($E460*F460,2)</f>
        <v>0</v>
      </c>
    </row>
    <row r="461" spans="1:7" x14ac:dyDescent="0.25">
      <c r="A461" s="60"/>
      <c r="B461" s="79"/>
      <c r="C461" s="97"/>
      <c r="D461" s="81"/>
      <c r="E461" s="13"/>
      <c r="F461" s="179"/>
      <c r="G461" s="30"/>
    </row>
    <row r="462" spans="1:7" ht="24" x14ac:dyDescent="0.25">
      <c r="A462" s="60"/>
      <c r="B462" s="79" t="s">
        <v>76</v>
      </c>
      <c r="C462" s="99" t="s">
        <v>172</v>
      </c>
      <c r="D462" s="81" t="s">
        <v>67</v>
      </c>
      <c r="E462" s="15">
        <v>3.5</v>
      </c>
      <c r="F462" s="179">
        <f>$F$185</f>
        <v>0</v>
      </c>
      <c r="G462" s="30">
        <f t="shared" ref="G462" si="62">ROUND($E462*F462,2)</f>
        <v>0</v>
      </c>
    </row>
    <row r="463" spans="1:7" x14ac:dyDescent="0.25">
      <c r="A463" s="60"/>
      <c r="B463" s="79"/>
      <c r="C463" s="97"/>
      <c r="D463" s="81"/>
      <c r="E463" s="13"/>
      <c r="F463" s="179"/>
      <c r="G463" s="30"/>
    </row>
    <row r="464" spans="1:7" x14ac:dyDescent="0.25">
      <c r="A464" s="60"/>
      <c r="B464" s="79"/>
      <c r="C464" s="99"/>
      <c r="D464" s="81"/>
      <c r="E464" s="15"/>
      <c r="F464" s="179"/>
      <c r="G464" s="30"/>
    </row>
    <row r="465" spans="1:7" x14ac:dyDescent="0.25">
      <c r="A465" s="103"/>
      <c r="B465" s="65"/>
      <c r="C465" s="99"/>
      <c r="D465" s="104"/>
      <c r="E465" s="3"/>
      <c r="F465" s="139"/>
      <c r="G465" s="30"/>
    </row>
    <row r="466" spans="1:7" x14ac:dyDescent="0.2">
      <c r="A466" s="49" t="s">
        <v>124</v>
      </c>
      <c r="B466" s="9"/>
      <c r="C466" s="9"/>
      <c r="D466" s="9"/>
      <c r="E466" s="10"/>
      <c r="F466" s="23" t="s">
        <v>126</v>
      </c>
      <c r="G466" s="43">
        <f>SUM(G409:G464)</f>
        <v>124100</v>
      </c>
    </row>
    <row r="467" spans="1:7" x14ac:dyDescent="0.25">
      <c r="A467" s="64"/>
      <c r="B467" s="131"/>
      <c r="C467" s="64"/>
      <c r="D467" s="122"/>
      <c r="E467" s="6"/>
    </row>
  </sheetData>
  <sheetProtection algorithmName="SHA-512" hashValue="y1WomaoLdE9im5yQw6jxVifcOOK5KQN6J8pVEOp0C9kjd2/ogZAHgJByLsaMxmEJ56SlTMyfCdPIhpNJIfEDAQ==" saltValue="K8/e3f6vTey+1Ke8BRzPrw==" spinCount="100000" sheet="1" objects="1" scenarios="1" selectLockedCells="1"/>
  <mergeCells count="12">
    <mergeCell ref="C227:E227"/>
    <mergeCell ref="C229:E229"/>
    <mergeCell ref="F4:G4"/>
    <mergeCell ref="A1:E1"/>
    <mergeCell ref="F3:G3"/>
    <mergeCell ref="F5:G5"/>
    <mergeCell ref="C232:E232"/>
    <mergeCell ref="A396:E396"/>
    <mergeCell ref="C234:E234"/>
    <mergeCell ref="A242:E242"/>
    <mergeCell ref="A258:E258"/>
    <mergeCell ref="A329:E329"/>
  </mergeCells>
  <conditionalFormatting sqref="F3:G5">
    <cfRule type="expression" dxfId="1" priority="23">
      <formula>F$3="TENDERED FOR PACKAGE 7"</formula>
    </cfRule>
    <cfRule type="expression" dxfId="0" priority="24">
      <formula>F$3="No Tender for Package 7"</formula>
    </cfRule>
  </conditionalFormatting>
  <hyperlinks>
    <hyperlink ref="A238" location="'P1-EME 1 '!A1" display="PART 2.1 EME 1"/>
    <hyperlink ref="A239" location="'P1-EME 2'!A1" display="PART 2.2 EME 2"/>
    <hyperlink ref="A240" location="'P1-EME 4'!A1" display="PART 2.4 EME 4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0" firstPageNumber="5" fitToHeight="0" orientation="portrait" useFirstPageNumber="1" r:id="rId1"/>
  <headerFooter alignWithMargins="0">
    <oddFooter>&amp;RC2-&amp;P</oddFooter>
  </headerFooter>
  <rowBreaks count="7" manualBreakCount="7">
    <brk id="60" max="8" man="1"/>
    <brk id="108" max="8" man="1"/>
    <brk id="162" max="8" man="1"/>
    <brk id="216" max="8" man="1"/>
    <brk id="256" max="8" man="1"/>
    <brk id="327" max="8" man="1"/>
    <brk id="39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7 BOQ</vt:lpstr>
      <vt:lpstr>'Package 7 BOQ'!Print_Area</vt:lpstr>
    </vt:vector>
  </TitlesOfParts>
  <Company>KBK Engineers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van der Merwe</dc:creator>
  <cp:lastModifiedBy>Anesh Madanlal</cp:lastModifiedBy>
  <cp:lastPrinted>2025-06-04T11:08:07Z</cp:lastPrinted>
  <dcterms:created xsi:type="dcterms:W3CDTF">2021-08-30T12:20:19Z</dcterms:created>
  <dcterms:modified xsi:type="dcterms:W3CDTF">2025-06-04T11:08:39Z</dcterms:modified>
</cp:coreProperties>
</file>