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y Documents\03. 2025 Mowing Tender\Tender Documents\Tender Documents\Final KBK\4. Pricing Schedules\"/>
    </mc:Choice>
  </mc:AlternateContent>
  <bookViews>
    <workbookView xWindow="28680" yWindow="-120" windowWidth="29040" windowHeight="15720" tabRatio="785"/>
  </bookViews>
  <sheets>
    <sheet name="Package 6 BOQ" sheetId="24" r:id="rId1"/>
  </sheets>
  <definedNames>
    <definedName name="_xlnm.Print_Area" localSheetId="0">'Package 6 BOQ'!$A$1:$G$544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1" i="24" l="1"/>
  <c r="G281" i="24"/>
  <c r="G132" i="24"/>
  <c r="G33" i="24"/>
  <c r="F535" i="24"/>
  <c r="G535" i="24" s="1"/>
  <c r="F533" i="24"/>
  <c r="G533" i="24" s="1"/>
  <c r="F527" i="24"/>
  <c r="G527" i="24" s="1"/>
  <c r="F471" i="24"/>
  <c r="G471" i="24" s="1"/>
  <c r="F469" i="24"/>
  <c r="G469" i="24" s="1"/>
  <c r="F466" i="24"/>
  <c r="G466" i="24" s="1"/>
  <c r="F464" i="24"/>
  <c r="G464" i="24" s="1"/>
  <c r="F458" i="24"/>
  <c r="F389" i="24"/>
  <c r="G389" i="24" s="1"/>
  <c r="F387" i="24"/>
  <c r="G387" i="24" s="1"/>
  <c r="F381" i="24"/>
  <c r="G381" i="24" s="1"/>
  <c r="F320" i="24"/>
  <c r="E320" i="24"/>
  <c r="G320" i="24" s="1"/>
  <c r="F318" i="24"/>
  <c r="E318" i="24"/>
  <c r="G318" i="24" s="1"/>
  <c r="F312" i="24"/>
  <c r="G196" i="24"/>
  <c r="G516" i="24"/>
  <c r="G497" i="24"/>
  <c r="G447" i="24"/>
  <c r="G427" i="24"/>
  <c r="G371" i="24"/>
  <c r="G352" i="24"/>
  <c r="A404" i="24" l="1"/>
  <c r="A475" i="24"/>
  <c r="A330" i="24"/>
  <c r="A258" i="24"/>
  <c r="G124" i="24" l="1"/>
  <c r="G185" i="24" l="1"/>
  <c r="G180" i="24"/>
  <c r="G515" i="24" l="1"/>
  <c r="G514" i="24"/>
  <c r="G513" i="24"/>
  <c r="G512" i="24"/>
  <c r="G509" i="24"/>
  <c r="G508" i="24"/>
  <c r="G496" i="24"/>
  <c r="G495" i="24"/>
  <c r="G494" i="24"/>
  <c r="G493" i="24"/>
  <c r="G490" i="24"/>
  <c r="G489" i="24"/>
  <c r="G458" i="24"/>
  <c r="G446" i="24"/>
  <c r="G445" i="24"/>
  <c r="G444" i="24"/>
  <c r="G443" i="24"/>
  <c r="G440" i="24"/>
  <c r="G439" i="24"/>
  <c r="G426" i="24"/>
  <c r="G425" i="24"/>
  <c r="G424" i="24"/>
  <c r="G423" i="24"/>
  <c r="G420" i="24"/>
  <c r="G419" i="24"/>
  <c r="G370" i="24"/>
  <c r="G369" i="24"/>
  <c r="G368" i="24"/>
  <c r="G367" i="24"/>
  <c r="G364" i="24"/>
  <c r="G363" i="24"/>
  <c r="G351" i="24"/>
  <c r="G350" i="24"/>
  <c r="G349" i="24"/>
  <c r="G348" i="24"/>
  <c r="G345" i="24"/>
  <c r="G344" i="24"/>
  <c r="G300" i="24"/>
  <c r="G299" i="24"/>
  <c r="G298" i="24"/>
  <c r="G297" i="24"/>
  <c r="G294" i="24"/>
  <c r="G293" i="24"/>
  <c r="G280" i="24"/>
  <c r="G279" i="24"/>
  <c r="G278" i="24"/>
  <c r="G277" i="24"/>
  <c r="G274" i="24"/>
  <c r="G273" i="24"/>
  <c r="G131" i="24"/>
  <c r="G130" i="24"/>
  <c r="G129" i="24"/>
  <c r="G128" i="24"/>
  <c r="G125" i="24"/>
  <c r="G76" i="24"/>
  <c r="G44" i="24"/>
  <c r="G42" i="24"/>
  <c r="G35" i="24"/>
  <c r="E37" i="24" s="1"/>
  <c r="G32" i="24"/>
  <c r="G31" i="24"/>
  <c r="G30" i="24"/>
  <c r="G29" i="24"/>
  <c r="G25" i="24"/>
  <c r="G24" i="24"/>
  <c r="G14" i="24"/>
  <c r="E46" i="24" l="1"/>
  <c r="G473" i="24"/>
  <c r="G239" i="24" s="1"/>
  <c r="A477" i="24" l="1"/>
  <c r="A476" i="24"/>
  <c r="A406" i="24"/>
  <c r="A405" i="24"/>
  <c r="A332" i="24"/>
  <c r="A331" i="24"/>
  <c r="A260" i="24"/>
  <c r="A259" i="24"/>
  <c r="A217" i="24"/>
  <c r="A216" i="24"/>
  <c r="A164" i="24"/>
  <c r="A163" i="24"/>
  <c r="A110" i="24"/>
  <c r="A109" i="24"/>
  <c r="A62" i="24"/>
  <c r="A61" i="24"/>
  <c r="G37" i="24" l="1"/>
  <c r="G183" i="24"/>
  <c r="G402" i="24"/>
  <c r="G238" i="24" s="1"/>
  <c r="G178" i="24"/>
  <c r="G312" i="24"/>
  <c r="G544" i="24"/>
  <c r="G240" i="24" s="1"/>
  <c r="G46" i="24"/>
  <c r="G141" i="24"/>
  <c r="G162" i="24" s="1"/>
  <c r="G171" i="24" s="1"/>
  <c r="G328" i="24" l="1"/>
  <c r="G237" i="24" s="1"/>
  <c r="G242" i="24" s="1"/>
  <c r="E98" i="24" s="1"/>
  <c r="G59" i="24"/>
  <c r="G70" i="24" s="1"/>
  <c r="G215" i="24"/>
  <c r="G230" i="24" s="1"/>
  <c r="G233" i="24" s="1"/>
  <c r="G246" i="24" s="1"/>
  <c r="G98" i="24" l="1"/>
  <c r="G248" i="24"/>
  <c r="G108" i="24" l="1"/>
  <c r="G225" i="24" s="1"/>
  <c r="G228" i="24" s="1"/>
  <c r="G244" i="24" s="1"/>
  <c r="G251" i="24" s="1"/>
  <c r="G253" i="24" s="1"/>
  <c r="G255" i="24" s="1"/>
  <c r="F256" i="24" l="1"/>
</calcChain>
</file>

<file path=xl/sharedStrings.xml><?xml version="1.0" encoding="utf-8"?>
<sst xmlns="http://schemas.openxmlformats.org/spreadsheetml/2006/main" count="563" uniqueCount="184">
  <si>
    <t>MAIN CONTRACTOR</t>
  </si>
  <si>
    <t>PART 1.1 MANAGEMENT</t>
  </si>
  <si>
    <t>ITEM NO</t>
  </si>
  <si>
    <t>DESCRIPTION</t>
  </si>
  <si>
    <t>UNIT</t>
  </si>
  <si>
    <t>QUANTITY</t>
  </si>
  <si>
    <t>RATE</t>
  </si>
  <si>
    <t>AMOUNT</t>
  </si>
  <si>
    <t>TENDERERS TO REFER TO THE PRICING INSTRUCTIONS</t>
  </si>
  <si>
    <t>M0300</t>
  </si>
  <si>
    <t>CONTRACTOR'S ESTABLISHMENT ON SITE AND GENERAL OBLIGATIONS</t>
  </si>
  <si>
    <t>M030.01</t>
  </si>
  <si>
    <t>Fixed Obligations</t>
  </si>
  <si>
    <t>Lump Sum</t>
  </si>
  <si>
    <t>Payment of the Lump Sum shall be as follows:</t>
  </si>
  <si>
    <t>(a)</t>
  </si>
  <si>
    <t xml:space="preserve">General Mow. </t>
  </si>
  <si>
    <t>Period</t>
  </si>
  <si>
    <t>(b)</t>
  </si>
  <si>
    <t xml:space="preserve">Shoulder Mow. </t>
  </si>
  <si>
    <t>All Occupational health and safety obligations including that of EME Subcontractors</t>
  </si>
  <si>
    <t>Prov Sum</t>
  </si>
  <si>
    <t>%</t>
  </si>
  <si>
    <t xml:space="preserve">PM020.06 </t>
  </si>
  <si>
    <t>Training</t>
  </si>
  <si>
    <t>Including Main Contractor plus EME sub-contractors as instructed by the Employer</t>
  </si>
  <si>
    <t>Safety</t>
  </si>
  <si>
    <t>Remuneration of workers undergoing training</t>
  </si>
  <si>
    <t>(c)</t>
  </si>
  <si>
    <t>NOTE.</t>
  </si>
  <si>
    <t>1. The rate paid for workers undergoing training shall be R40 per hour, which includes all costs including transport, meals and other subsistence.</t>
  </si>
  <si>
    <t>2. The daily rate shall be based on a max six (6) hrs for class room training and eight (8) hrs for practical training</t>
  </si>
  <si>
    <t>3. The contractor shall nominate per training category. 2 persons from Main Contractor and 1 each from EME sub-contractors.</t>
  </si>
  <si>
    <t>4. N3TC shall cover the cost of the training and materials if applicable as well as the venue.</t>
  </si>
  <si>
    <t>CARRIED FORWARD TO NEXT PAGE</t>
  </si>
  <si>
    <t>PART 1.1 MANAGEMENT (continued)</t>
  </si>
  <si>
    <t>BROUGHT FORWARD FROM PREVIOUS PAGE</t>
  </si>
  <si>
    <t>PM0500</t>
  </si>
  <si>
    <t>ACCOMMODATION OF TRAFFIC</t>
  </si>
  <si>
    <t>PM050.01</t>
  </si>
  <si>
    <t>Accommodation of Traffic</t>
  </si>
  <si>
    <t>Provision of temporary traffic control facilities.</t>
  </si>
  <si>
    <t>The Main Contractor shall issue the required road signs to the EME Sub-Contractors at the commencement of each mowing Period.</t>
  </si>
  <si>
    <t>The minimum Tenderer Rate for Item PM050.01 (a) shall be R20,000.00.</t>
  </si>
  <si>
    <t>This is to ensure adequate provision for required signs, in particular should the Contractor request the Employer  to assist in procuring the signs under this item.</t>
  </si>
  <si>
    <t>Deduct item should the Contractor request the Employer to assist in purchasing the required road signs.</t>
  </si>
  <si>
    <t>The amount to be deducted shall be the actual cost price of the road signs purchased by the Employer at the request of the Contractor.</t>
  </si>
  <si>
    <t>PM6120</t>
  </si>
  <si>
    <t>MANAGEMENT OF EME SUB-CONTRACTORS</t>
  </si>
  <si>
    <t>Contractor to tender a percentage mark-up on the value of the EME work done as a fee for the management of sub-contractors</t>
  </si>
  <si>
    <t>Calculation of the Management Fee for the Tender.</t>
  </si>
  <si>
    <t xml:space="preserve">The "QUANTITY" for this item shall be determined by inserting the Total for the Scheduled Works by EME Sub-Contractors from the Summary Page below sub-Total Part 2 </t>
  </si>
  <si>
    <t>Multiply this sub-Total be the tendered management fee to obtain the total tendered amount for Management Fee.</t>
  </si>
  <si>
    <t>The minimum Tenderer Rate for Item PM612.01 shall be 5%.</t>
  </si>
  <si>
    <t>TOTAL PART 1.1: MANAGEMENT CARRIED TO SUMMARY</t>
  </si>
  <si>
    <t>PART 1.2: OPERATIONAL</t>
  </si>
  <si>
    <t>PM050.03</t>
  </si>
  <si>
    <t>Accommodation of traffic and maintaining temporary deviations.</t>
  </si>
  <si>
    <t>Main Contractor.  Measured per period</t>
  </si>
  <si>
    <t>Payment pro-rata to value of work done in Period</t>
  </si>
  <si>
    <t>M6100</t>
  </si>
  <si>
    <t>CONTROLLING VEGETATION GROWTH: MOWING AND CUTTING</t>
  </si>
  <si>
    <t>PM610.01</t>
  </si>
  <si>
    <t xml:space="preserve">Shoulder mowing and removal of grass cuttings </t>
  </si>
  <si>
    <t xml:space="preserve">Reserve with dual carriageway, min width 3m including full median width, excluding interchanges. Including baling/removal.   </t>
  </si>
  <si>
    <t>km</t>
  </si>
  <si>
    <t xml:space="preserve">Reserve with single carriageway, min width 3m excluding interchanges. Including baling/removal.   </t>
  </si>
  <si>
    <t>No</t>
  </si>
  <si>
    <t>Refer to Table in Section C4.1.2.4</t>
  </si>
  <si>
    <t>PART 1.2 : OPERATIONAL (continued)</t>
  </si>
  <si>
    <t>PM610.02</t>
  </si>
  <si>
    <t>General mow interchanges</t>
  </si>
  <si>
    <t>(f)</t>
  </si>
  <si>
    <t>(g)</t>
  </si>
  <si>
    <t>Baling and Removal of cut grass from the road reserve or interchanges where the grass is mowed by others</t>
  </si>
  <si>
    <t>(i)</t>
  </si>
  <si>
    <t>From reserve  with dual carriageway</t>
  </si>
  <si>
    <t xml:space="preserve">Rate only </t>
  </si>
  <si>
    <t>(ii)</t>
  </si>
  <si>
    <t>From reserve with single carriageway</t>
  </si>
  <si>
    <t>(iii)</t>
  </si>
  <si>
    <t xml:space="preserve">From interchanges </t>
  </si>
  <si>
    <t>The rates tendered under this "Rate Only" item shall not exceed the rate tendered for items PM610.02 (d), (e) &amp; (f) respectively by more than 30%.</t>
  </si>
  <si>
    <t xml:space="preserve">PM611.01 </t>
  </si>
  <si>
    <t>TOTAL PART 1.2  MAIN CONTRACTOR OPERATIONAL CARRIED TO SUMMARY</t>
  </si>
  <si>
    <t>SUMMARY OF BILL OF QUANTITIES AND CALCULATION OF THE TENDER SUM</t>
  </si>
  <si>
    <t>SECTION</t>
  </si>
  <si>
    <t>PART 1.1</t>
  </si>
  <si>
    <t>MANAGEMENT SECTION (MAIN CONTRACTOR)</t>
  </si>
  <si>
    <t>SUB-TOTAL PART 1.1 : MANAGEMENT SECTION</t>
  </si>
  <si>
    <t>PART 1.2</t>
  </si>
  <si>
    <t>OPERATIONAL SECTION (MAIN CONTRACTOR)</t>
  </si>
  <si>
    <t>SUB-TOTAL PART 1.2 : OPERATIONAL SECTION</t>
  </si>
  <si>
    <t>PART 2</t>
  </si>
  <si>
    <t>WORK BY EME SUBCONTRACTORS</t>
  </si>
  <si>
    <t>PART 2.1 EME 1</t>
  </si>
  <si>
    <t>TOTAL VALUE OF SCHEDULE 2.1 -  EME 1 BOQ</t>
  </si>
  <si>
    <t>Total brought forward  from EME 1</t>
  </si>
  <si>
    <t>PART 2.2 EME 2</t>
  </si>
  <si>
    <t>TOTAL VALUE OF SCHEDULE 2.2 -  EME 2 BOQ</t>
  </si>
  <si>
    <t>Total brought forward  from EME 2</t>
  </si>
  <si>
    <t>PART 2.3 EME 3</t>
  </si>
  <si>
    <t>TOTAL VALUE OF SCHEDULE 2.3 -  EME 3 BOQ</t>
  </si>
  <si>
    <t>Total brought forward  from EME 3</t>
  </si>
  <si>
    <t>PART 2.4 EME 4</t>
  </si>
  <si>
    <t>TOTAL VALUE OF SCHEDULE 2.4 -  EME 4 BOQ</t>
  </si>
  <si>
    <t>Total brought forward  from EME 4</t>
  </si>
  <si>
    <t>SUB-TOTAL PART 2 : WORK FOR SUBCONTRACTORS CARRIED FORWARD TO ITEM "PM 612.01" QUANTITY COLUMN</t>
  </si>
  <si>
    <t>SUB-TOTAL PART 1.2: OPERATIONAL SECTION</t>
  </si>
  <si>
    <t>SUB-TOTAL PART 2 : WORK FOR SUBCONTRACTORS</t>
  </si>
  <si>
    <t xml:space="preserve">SUB-TOTAL SCHEDULE A </t>
  </si>
  <si>
    <t>VAT AT 15%</t>
  </si>
  <si>
    <t>TOTAL TENDER SUM CARRIED FORWARD TO FORM OF OFFER</t>
  </si>
  <si>
    <t>EME 1</t>
  </si>
  <si>
    <t>PART 2.1: EME 1</t>
  </si>
  <si>
    <t>The required road signs will be provided by the Main Contractor</t>
  </si>
  <si>
    <t>Accommodation of traffic and maintaining temporary deviations. Measured per period</t>
  </si>
  <si>
    <t>The Employer has fixed rates under Item PM050.03 (a) and (b)</t>
  </si>
  <si>
    <t>Payment shall be pro-rata to value of work done in Period</t>
  </si>
  <si>
    <t>General Mow. (Fixed Rate by Employer)</t>
  </si>
  <si>
    <t>Shoulder Mow. (Fixed Rate by Employer)</t>
  </si>
  <si>
    <t>NOTE:  The Part 2.1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</si>
  <si>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2.1.</t>
  </si>
  <si>
    <t>TOTAL SCHEDULE 2.1 CARRIED FORWARD TO SUMMARY SCHEDULE  MAIN CONTRACTOR BOQ - PART 2</t>
  </si>
  <si>
    <t>EME 2</t>
  </si>
  <si>
    <t>EME 3</t>
  </si>
  <si>
    <t>EME 4</t>
  </si>
  <si>
    <t>Rate Only</t>
  </si>
  <si>
    <t>General mow  reserve with single carriageway, excluding interchanges</t>
  </si>
  <si>
    <t>(e )</t>
  </si>
  <si>
    <t>Reserve with single carriageway, min width 3m excluding interchanges. Including baling/removal.</t>
  </si>
  <si>
    <t>( e)</t>
  </si>
  <si>
    <t>Extra over item PM610.02 (b) for baling and or removal of grass cuttings from reserve with single carriageway</t>
  </si>
  <si>
    <t>Reserve with single carriageway, min width 3m, excluding interchanges. Including baling/removal</t>
  </si>
  <si>
    <t xml:space="preserve">Reserve with single carriageway, min width 3m excluding interchanges. Including baling/removal. </t>
  </si>
  <si>
    <t>PACKAGE 6</t>
  </si>
  <si>
    <t>MOWING, CUTTING AND REMOVAL OF VEGETATION ON THE N3 – PACKAGE 6</t>
  </si>
  <si>
    <t>N3-9 km 57 to N3-9 km 77.2</t>
  </si>
  <si>
    <t>N3-9 km 18 to N3-9 km 28</t>
  </si>
  <si>
    <t>N3-9 km 28 to N3-9 km 38</t>
  </si>
  <si>
    <t>N3-9 km 38 to N3-9 km 48</t>
  </si>
  <si>
    <t>General mow  reserve with single carriageway, excluding interchanges,</t>
  </si>
  <si>
    <t xml:space="preserve">Extra over item PM610.02 (b) for baling and or removal of grass cuttings from reserve with single carriageway, </t>
  </si>
  <si>
    <t>N3-9 km 48 to N3-9 km 57</t>
  </si>
  <si>
    <t>Main Contractor</t>
  </si>
  <si>
    <t>(i)  Cycle 1 General mow April to June 2026</t>
  </si>
  <si>
    <t>(ii) Cycle 2 General mow April to June 2027</t>
  </si>
  <si>
    <t>(i)   Cycle 1: Shoulder mow November to December 2025</t>
  </si>
  <si>
    <t>(ii)  Cycle 1: Shoulder Mow January to February 2026</t>
  </si>
  <si>
    <t>(iii) Cycle 1: Shoulder mow November to December 2026</t>
  </si>
  <si>
    <t>(iv) Cycle 2: Shoulder Mow January to February 2027</t>
  </si>
  <si>
    <t>PM030.03</t>
  </si>
  <si>
    <t>(e)</t>
  </si>
  <si>
    <t>PM030.09</t>
  </si>
  <si>
    <t>PART 2.2: EME 2</t>
  </si>
  <si>
    <t>NOTE:  The Part 2.2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</si>
  <si>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2.2.</t>
  </si>
  <si>
    <t>PART 2.3: EME 3</t>
  </si>
  <si>
    <t>NOTE:  The Part 2.3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</si>
  <si>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2.3.</t>
  </si>
  <si>
    <t>PART 2.4: EME 4</t>
  </si>
  <si>
    <t>NOTE:  The Part 2.4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</si>
  <si>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2.4.</t>
  </si>
  <si>
    <t>50% on commencement of the contract.</t>
  </si>
  <si>
    <t>35% when contract period reaches half of the contract period.</t>
  </si>
  <si>
    <t>15% on completion of the contract.</t>
  </si>
  <si>
    <t>Period Related Obligation</t>
  </si>
  <si>
    <t>(Payment pro-rata to value of work done in Period)</t>
  </si>
  <si>
    <t>The Contractor's overhead charges and profit in respect of sub-item PM030.09 (a)</t>
  </si>
  <si>
    <t>The Contractor's overhead charges and profit in respect of sub-item PM020.06 (a) &amp; (b) above</t>
  </si>
  <si>
    <t>This Item is for the payment of all road signs required by the Main Contractor and EME Sub-Contractors for the duration of the Contract namely 26 months</t>
  </si>
  <si>
    <t>The Main Contractor shall be responsible for the maintenance and safe keeping of all road signs for the duration of the Contract, namely 26 months.</t>
  </si>
  <si>
    <t>The life of the signs is deemed to be the Duration of the contract, namely 26 months.</t>
  </si>
  <si>
    <t>PC Sum</t>
  </si>
  <si>
    <t>(Mowing of interchanges is measured separately)</t>
  </si>
  <si>
    <t>Cutting of designated areas on the instruction of the Engineer</t>
  </si>
  <si>
    <t>General mowing of the full road reserve</t>
  </si>
  <si>
    <t>(Removal of grass cuttings and or baling measured separately)</t>
  </si>
  <si>
    <t>(General mowing of interchanges is measured separately)</t>
  </si>
  <si>
    <t>(v) Cycle 2: Shoulder Mow November to December 2027</t>
  </si>
  <si>
    <t>PM612.01</t>
  </si>
  <si>
    <t>Handling Fee payable for management of subcontractors</t>
  </si>
  <si>
    <t>Extra over item PM610.02 (c) for baling and or removal of grass cuttings from interchanges</t>
  </si>
  <si>
    <t>CONTRACT N3TC/RM-2025-606: Grootspruit to Vaal River_N3-9 km 18 to N3-9 km 77.2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</si>
</sst>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* #,##0.00_-;\-* #,##0.00_-;_-* &quot;-&quot;??_-;_-@_-"/>
    <numFmt numFmtId="165" formatCode="&quot;R&quot;\ #,##0.00;[Red]&quot;R&quot;\ #,##0.00"/>
    <numFmt numFmtId="166" formatCode="0.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trike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3" fontId="2" fillId="0" borderId="8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4" fillId="0" borderId="0" applyFont="0" applyFill="0" applyBorder="0" applyAlignment="0" applyProtection="0"/>
  </cellStyleXfs>
  <cellXfs count="216">
    <xf numFmtId="0" fontId="0" fillId="0" borderId="0" xfId="0"/>
    <xf numFmtId="1" fontId="5" fillId="0" borderId="14" xfId="4" applyNumberFormat="1" applyFont="1" applyFill="1" applyBorder="1" applyAlignment="1" applyProtection="1">
      <alignment horizontal="center" vertical="center"/>
    </xf>
    <xf numFmtId="1" fontId="5" fillId="0" borderId="1" xfId="4" applyNumberFormat="1" applyFont="1" applyFill="1" applyBorder="1" applyAlignment="1" applyProtection="1">
      <alignment horizontal="center" vertical="center"/>
    </xf>
    <xf numFmtId="1" fontId="5" fillId="0" borderId="5" xfId="4" applyNumberFormat="1" applyFont="1" applyFill="1" applyBorder="1" applyAlignment="1" applyProtection="1">
      <alignment horizontal="center" vertical="center"/>
    </xf>
    <xf numFmtId="1" fontId="5" fillId="0" borderId="6" xfId="4" applyNumberFormat="1" applyFont="1" applyFill="1" applyBorder="1" applyAlignment="1" applyProtection="1">
      <alignment horizontal="center" vertical="center"/>
    </xf>
    <xf numFmtId="1" fontId="5" fillId="0" borderId="15" xfId="4" applyNumberFormat="1" applyFont="1" applyFill="1" applyBorder="1" applyAlignment="1" applyProtection="1">
      <alignment horizontal="center" vertical="center"/>
    </xf>
    <xf numFmtId="1" fontId="5" fillId="0" borderId="0" xfId="4" applyNumberFormat="1" applyFont="1" applyFill="1" applyBorder="1" applyAlignment="1" applyProtection="1">
      <alignment horizontal="center" vertical="center"/>
    </xf>
    <xf numFmtId="1" fontId="5" fillId="0" borderId="17" xfId="4" applyNumberFormat="1" applyFont="1" applyFill="1" applyBorder="1" applyAlignment="1" applyProtection="1">
      <alignment horizontal="center" vertical="center"/>
    </xf>
    <xf numFmtId="1" fontId="2" fillId="0" borderId="0" xfId="4" applyNumberFormat="1" applyFont="1" applyFill="1" applyAlignment="1" applyProtection="1">
      <alignment horizontal="center" vertical="center"/>
    </xf>
    <xf numFmtId="164" fontId="6" fillId="0" borderId="7" xfId="4" applyNumberFormat="1" applyFont="1" applyFill="1" applyBorder="1" applyAlignment="1" applyProtection="1">
      <alignment horizontal="left"/>
    </xf>
    <xf numFmtId="164" fontId="6" fillId="0" borderId="3" xfId="4" applyNumberFormat="1" applyFont="1" applyFill="1" applyBorder="1" applyAlignment="1" applyProtection="1">
      <alignment horizontal="left"/>
    </xf>
    <xf numFmtId="0" fontId="1" fillId="0" borderId="16" xfId="1" applyFill="1" applyBorder="1" applyAlignment="1" applyProtection="1">
      <alignment horizontal="left" vertical="center"/>
    </xf>
    <xf numFmtId="1" fontId="5" fillId="0" borderId="14" xfId="6" applyNumberFormat="1" applyFont="1" applyFill="1" applyBorder="1" applyAlignment="1" applyProtection="1">
      <alignment horizontal="center" vertical="center"/>
    </xf>
    <xf numFmtId="1" fontId="5" fillId="0" borderId="1" xfId="6" applyNumberFormat="1" applyFont="1" applyFill="1" applyBorder="1" applyAlignment="1" applyProtection="1">
      <alignment horizontal="center" vertical="center"/>
    </xf>
    <xf numFmtId="1" fontId="5" fillId="0" borderId="5" xfId="6" applyNumberFormat="1" applyFont="1" applyFill="1" applyBorder="1" applyAlignment="1" applyProtection="1">
      <alignment horizontal="center" vertical="center"/>
    </xf>
    <xf numFmtId="1" fontId="5" fillId="0" borderId="6" xfId="6" applyNumberFormat="1" applyFont="1" applyFill="1" applyBorder="1" applyAlignment="1" applyProtection="1">
      <alignment horizontal="center" vertical="center"/>
    </xf>
    <xf numFmtId="166" fontId="5" fillId="0" borderId="5" xfId="6" applyNumberFormat="1" applyFont="1" applyFill="1" applyBorder="1" applyAlignment="1" applyProtection="1">
      <alignment horizontal="center" vertical="center"/>
    </xf>
    <xf numFmtId="1" fontId="6" fillId="0" borderId="5" xfId="6" applyNumberFormat="1" applyFont="1" applyFill="1" applyBorder="1" applyAlignment="1" applyProtection="1">
      <alignment horizontal="center" vertical="center"/>
    </xf>
    <xf numFmtId="164" fontId="5" fillId="0" borderId="23" xfId="6" applyNumberFormat="1" applyFont="1" applyFill="1" applyBorder="1" applyAlignment="1" applyProtection="1">
      <alignment horizontal="center" vertical="center"/>
    </xf>
    <xf numFmtId="164" fontId="5" fillId="0" borderId="24" xfId="6" applyNumberFormat="1" applyFont="1" applyFill="1" applyBorder="1" applyAlignment="1" applyProtection="1">
      <alignment horizontal="center" vertical="center"/>
    </xf>
    <xf numFmtId="164" fontId="5" fillId="0" borderId="25" xfId="6" applyNumberFormat="1" applyFont="1" applyFill="1" applyBorder="1" applyAlignment="1" applyProtection="1">
      <alignment horizontal="center" vertical="center"/>
    </xf>
    <xf numFmtId="164" fontId="5" fillId="0" borderId="27" xfId="6" applyNumberFormat="1" applyFont="1" applyFill="1" applyBorder="1" applyAlignment="1" applyProtection="1">
      <alignment horizontal="right" vertical="center"/>
    </xf>
    <xf numFmtId="164" fontId="5" fillId="0" borderId="28" xfId="6" applyNumberFormat="1" applyFont="1" applyFill="1" applyBorder="1" applyAlignment="1" applyProtection="1">
      <alignment horizontal="right" vertical="center"/>
    </xf>
    <xf numFmtId="164" fontId="5" fillId="0" borderId="26" xfId="6" applyNumberFormat="1" applyFont="1" applyFill="1" applyBorder="1" applyAlignment="1" applyProtection="1">
      <alignment horizontal="right" vertical="center"/>
    </xf>
    <xf numFmtId="164" fontId="5" fillId="0" borderId="29" xfId="6" applyNumberFormat="1" applyFont="1" applyFill="1" applyBorder="1" applyAlignment="1" applyProtection="1">
      <alignment horizontal="right" vertical="center"/>
    </xf>
    <xf numFmtId="164" fontId="5" fillId="0" borderId="30" xfId="6" applyNumberFormat="1" applyFont="1" applyFill="1" applyBorder="1" applyAlignment="1" applyProtection="1">
      <alignment horizontal="right" vertical="center"/>
    </xf>
    <xf numFmtId="164" fontId="5" fillId="0" borderId="32" xfId="6" applyNumberFormat="1" applyFont="1" applyFill="1" applyBorder="1" applyAlignment="1" applyProtection="1">
      <alignment horizontal="right" vertical="center"/>
    </xf>
    <xf numFmtId="164" fontId="5" fillId="0" borderId="31" xfId="6" applyNumberFormat="1" applyFont="1" applyFill="1" applyBorder="1" applyAlignment="1" applyProtection="1">
      <alignment horizontal="right" vertical="center"/>
    </xf>
    <xf numFmtId="1" fontId="6" fillId="0" borderId="0" xfId="6" applyNumberFormat="1" applyFont="1" applyFill="1" applyBorder="1" applyAlignment="1" applyProtection="1">
      <alignment horizontal="center" vertical="center"/>
    </xf>
    <xf numFmtId="164" fontId="5" fillId="0" borderId="5" xfId="6" applyNumberFormat="1" applyFont="1" applyFill="1" applyBorder="1" applyAlignment="1" applyProtection="1">
      <alignment vertical="center"/>
    </xf>
    <xf numFmtId="164" fontId="5" fillId="0" borderId="1" xfId="6" applyNumberFormat="1" applyFont="1" applyFill="1" applyBorder="1" applyAlignment="1" applyProtection="1">
      <alignment vertical="center"/>
    </xf>
    <xf numFmtId="1" fontId="6" fillId="0" borderId="15" xfId="4" applyNumberFormat="1" applyFont="1" applyFill="1" applyBorder="1" applyAlignment="1" applyProtection="1">
      <alignment horizontal="center" vertical="center"/>
    </xf>
    <xf numFmtId="164" fontId="5" fillId="0" borderId="6" xfId="6" applyNumberFormat="1" applyFont="1" applyFill="1" applyBorder="1" applyAlignment="1" applyProtection="1">
      <alignment vertical="center"/>
    </xf>
    <xf numFmtId="164" fontId="5" fillId="0" borderId="5" xfId="6" applyNumberFormat="1" applyFont="1" applyFill="1" applyBorder="1" applyAlignment="1" applyProtection="1">
      <alignment horizontal="center" vertical="center"/>
    </xf>
    <xf numFmtId="164" fontId="5" fillId="0" borderId="5" xfId="4" applyNumberFormat="1" applyFont="1" applyFill="1" applyBorder="1" applyAlignment="1" applyProtection="1">
      <alignment vertical="center"/>
    </xf>
    <xf numFmtId="164" fontId="5" fillId="0" borderId="1" xfId="6" applyNumberFormat="1" applyFont="1" applyFill="1" applyBorder="1" applyAlignment="1" applyProtection="1">
      <alignment horizontal="center" vertical="center"/>
    </xf>
    <xf numFmtId="164" fontId="5" fillId="0" borderId="5" xfId="6" applyNumberFormat="1" applyFont="1" applyFill="1" applyBorder="1" applyAlignment="1" applyProtection="1">
      <alignment horizontal="centerContinuous" vertical="center"/>
    </xf>
    <xf numFmtId="164" fontId="5" fillId="0" borderId="6" xfId="6" applyNumberFormat="1" applyFont="1" applyFill="1" applyBorder="1" applyAlignment="1" applyProtection="1">
      <alignment horizontal="center" vertical="center"/>
    </xf>
    <xf numFmtId="165" fontId="5" fillId="0" borderId="1" xfId="6" applyNumberFormat="1" applyFont="1" applyFill="1" applyBorder="1" applyAlignment="1" applyProtection="1">
      <alignment vertical="center"/>
    </xf>
    <xf numFmtId="165" fontId="5" fillId="0" borderId="6" xfId="6" applyNumberFormat="1" applyFont="1" applyFill="1" applyBorder="1" applyAlignment="1" applyProtection="1">
      <alignment vertical="center"/>
    </xf>
    <xf numFmtId="165" fontId="5" fillId="0" borderId="5" xfId="6" applyNumberFormat="1" applyFont="1" applyFill="1" applyBorder="1" applyAlignment="1" applyProtection="1">
      <alignment vertical="center"/>
    </xf>
    <xf numFmtId="164" fontId="5" fillId="0" borderId="34" xfId="6" applyNumberFormat="1" applyFont="1" applyFill="1" applyBorder="1" applyAlignment="1" applyProtection="1">
      <alignment vertical="center"/>
    </xf>
    <xf numFmtId="165" fontId="5" fillId="0" borderId="37" xfId="6" applyNumberFormat="1" applyFont="1" applyFill="1" applyBorder="1" applyAlignment="1" applyProtection="1">
      <alignment vertical="center"/>
    </xf>
    <xf numFmtId="165" fontId="5" fillId="0" borderId="5" xfId="6" applyNumberFormat="1" applyFont="1" applyFill="1" applyBorder="1" applyAlignment="1" applyProtection="1">
      <alignment horizontal="center" vertical="center"/>
    </xf>
    <xf numFmtId="1" fontId="2" fillId="0" borderId="15" xfId="4" applyNumberFormat="1" applyFont="1" applyFill="1" applyBorder="1" applyAlignment="1" applyProtection="1">
      <alignment horizontal="center" vertical="center"/>
    </xf>
    <xf numFmtId="1" fontId="6" fillId="0" borderId="0" xfId="4" applyNumberFormat="1" applyFont="1" applyFill="1" applyBorder="1" applyAlignment="1" applyProtection="1">
      <alignment horizontal="center" vertical="center"/>
    </xf>
    <xf numFmtId="164" fontId="5" fillId="0" borderId="39" xfId="6" applyNumberFormat="1" applyFont="1" applyFill="1" applyBorder="1" applyAlignment="1" applyProtection="1">
      <alignment horizontal="center" vertical="center"/>
    </xf>
    <xf numFmtId="164" fontId="6" fillId="0" borderId="2" xfId="4" applyNumberFormat="1" applyFont="1" applyFill="1" applyBorder="1" applyAlignment="1" applyProtection="1">
      <alignment horizontal="left"/>
    </xf>
    <xf numFmtId="164" fontId="5" fillId="0" borderId="5" xfId="7" applyFont="1" applyFill="1" applyBorder="1" applyAlignment="1" applyProtection="1">
      <alignment horizontal="center" vertical="center"/>
    </xf>
    <xf numFmtId="1" fontId="5" fillId="0" borderId="5" xfId="6" applyNumberFormat="1" applyFont="1" applyFill="1" applyBorder="1" applyAlignment="1" applyProtection="1">
      <alignment horizontal="center"/>
    </xf>
    <xf numFmtId="165" fontId="7" fillId="0" borderId="36" xfId="6" applyNumberFormat="1" applyFont="1" applyFill="1" applyBorder="1" applyAlignment="1" applyProtection="1">
      <alignment vertical="center"/>
    </xf>
    <xf numFmtId="164" fontId="5" fillId="0" borderId="26" xfId="1" applyNumberFormat="1" applyFont="1" applyFill="1" applyBorder="1" applyAlignment="1" applyProtection="1">
      <alignment horizontal="center" vertical="center"/>
    </xf>
    <xf numFmtId="165" fontId="7" fillId="0" borderId="38" xfId="6" applyNumberFormat="1" applyFont="1" applyFill="1" applyBorder="1" applyAlignment="1" applyProtection="1">
      <alignment vertical="center"/>
    </xf>
    <xf numFmtId="164" fontId="5" fillId="0" borderId="2" xfId="4" applyNumberFormat="1" applyFont="1" applyFill="1" applyBorder="1" applyAlignment="1" applyProtection="1">
      <alignment horizontal="right" vertical="center"/>
    </xf>
    <xf numFmtId="1" fontId="15" fillId="0" borderId="5" xfId="6" applyNumberFormat="1" applyFont="1" applyFill="1" applyBorder="1" applyAlignment="1" applyProtection="1">
      <alignment horizontal="center" vertical="center"/>
    </xf>
    <xf numFmtId="164" fontId="5" fillId="0" borderId="5" xfId="6" applyNumberFormat="1" applyFont="1" applyFill="1" applyBorder="1" applyAlignment="1" applyProtection="1">
      <alignment horizontal="right" vertical="center"/>
    </xf>
    <xf numFmtId="166" fontId="15" fillId="0" borderId="5" xfId="6" applyNumberFormat="1" applyFont="1" applyFill="1" applyBorder="1" applyAlignment="1" applyProtection="1">
      <alignment horizontal="center" vertical="center"/>
    </xf>
    <xf numFmtId="164" fontId="5" fillId="2" borderId="12" xfId="7" applyFont="1" applyFill="1" applyBorder="1" applyAlignment="1" applyProtection="1">
      <alignment horizontal="center" vertical="center"/>
    </xf>
    <xf numFmtId="164" fontId="5" fillId="3" borderId="24" xfId="7" applyFont="1" applyFill="1" applyBorder="1" applyAlignment="1" applyProtection="1">
      <alignment vertical="top"/>
      <protection locked="0"/>
    </xf>
    <xf numFmtId="10" fontId="5" fillId="3" borderId="24" xfId="3" applyNumberFormat="1" applyFont="1" applyFill="1" applyBorder="1" applyAlignment="1" applyProtection="1">
      <alignment horizontal="center" vertical="center"/>
      <protection locked="0"/>
    </xf>
    <xf numFmtId="164" fontId="5" fillId="3" borderId="24" xfId="3" applyNumberFormat="1" applyFont="1" applyFill="1" applyBorder="1" applyAlignment="1" applyProtection="1">
      <alignment vertical="top"/>
      <protection locked="0"/>
    </xf>
    <xf numFmtId="164" fontId="5" fillId="3" borderId="24" xfId="7" applyFont="1" applyFill="1" applyBorder="1" applyAlignment="1" applyProtection="1">
      <alignment vertical="center"/>
      <protection locked="0"/>
    </xf>
    <xf numFmtId="164" fontId="5" fillId="3" borderId="24" xfId="7" applyFont="1" applyFill="1" applyBorder="1" applyAlignment="1" applyProtection="1">
      <alignment horizontal="right" vertical="center"/>
      <protection locked="0"/>
    </xf>
    <xf numFmtId="0" fontId="5" fillId="0" borderId="15" xfId="3" applyFont="1" applyBorder="1" applyAlignment="1">
      <alignment vertical="top"/>
    </xf>
    <xf numFmtId="0" fontId="5" fillId="0" borderId="9" xfId="3" applyFont="1" applyBorder="1" applyAlignment="1">
      <alignment horizontal="right" vertical="top"/>
    </xf>
    <xf numFmtId="0" fontId="2" fillId="0" borderId="0" xfId="3" applyFont="1" applyAlignment="1">
      <alignment vertical="top"/>
    </xf>
    <xf numFmtId="0" fontId="5" fillId="0" borderId="16" xfId="0" applyFont="1" applyBorder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0" xfId="3" applyFont="1" applyAlignment="1">
      <alignment vertical="top"/>
    </xf>
    <xf numFmtId="0" fontId="5" fillId="0" borderId="17" xfId="3" applyFont="1" applyBorder="1" applyAlignment="1">
      <alignment horizontal="right" vertical="top"/>
    </xf>
    <xf numFmtId="1" fontId="5" fillId="0" borderId="0" xfId="0" applyNumberFormat="1" applyFont="1" applyAlignment="1">
      <alignment horizontal="center" vertical="center"/>
    </xf>
    <xf numFmtId="0" fontId="11" fillId="0" borderId="0" xfId="3" applyFont="1" applyAlignment="1">
      <alignment vertical="top"/>
    </xf>
    <xf numFmtId="0" fontId="5" fillId="0" borderId="10" xfId="0" applyFont="1" applyBorder="1" applyAlignment="1">
      <alignment vertical="center"/>
    </xf>
    <xf numFmtId="0" fontId="5" fillId="0" borderId="14" xfId="0" applyFont="1" applyBorder="1" applyAlignment="1">
      <alignment horizontal="right" vertical="top"/>
    </xf>
    <xf numFmtId="0" fontId="5" fillId="0" borderId="14" xfId="0" applyFont="1" applyBorder="1" applyAlignment="1">
      <alignment vertical="top"/>
    </xf>
    <xf numFmtId="0" fontId="5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9" xfId="0" applyFont="1" applyBorder="1" applyAlignment="1">
      <alignment horizontal="right" vertical="top"/>
    </xf>
    <xf numFmtId="0" fontId="5" fillId="0" borderId="15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top"/>
    </xf>
    <xf numFmtId="0" fontId="5" fillId="0" borderId="1" xfId="3" applyFont="1" applyBorder="1" applyAlignment="1">
      <alignment horizontal="center" vertical="top"/>
    </xf>
    <xf numFmtId="0" fontId="5" fillId="0" borderId="16" xfId="0" applyFont="1" applyBorder="1" applyAlignment="1">
      <alignment horizontal="left" vertical="top"/>
    </xf>
    <xf numFmtId="0" fontId="5" fillId="0" borderId="17" xfId="0" applyFont="1" applyBorder="1" applyAlignment="1">
      <alignment horizontal="right" vertical="top"/>
    </xf>
    <xf numFmtId="0" fontId="5" fillId="0" borderId="0" xfId="0" applyFont="1" applyAlignment="1">
      <alignment horizontal="centerContinuous" vertical="top"/>
    </xf>
    <xf numFmtId="0" fontId="5" fillId="0" borderId="5" xfId="0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top"/>
    </xf>
    <xf numFmtId="0" fontId="5" fillId="0" borderId="5" xfId="3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right" vertical="top"/>
    </xf>
    <xf numFmtId="0" fontId="5" fillId="0" borderId="14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vertical="top"/>
    </xf>
    <xf numFmtId="0" fontId="5" fillId="0" borderId="15" xfId="0" applyFont="1" applyBorder="1" applyAlignment="1">
      <alignment vertical="top"/>
    </xf>
    <xf numFmtId="0" fontId="5" fillId="0" borderId="23" xfId="3" applyFont="1" applyBorder="1" applyAlignment="1">
      <alignment vertical="top"/>
    </xf>
    <xf numFmtId="0" fontId="5" fillId="0" borderId="1" xfId="3" applyFont="1" applyBorder="1" applyAlignment="1">
      <alignment vertical="top"/>
    </xf>
    <xf numFmtId="0" fontId="7" fillId="0" borderId="0" xfId="0" applyFont="1" applyAlignment="1">
      <alignment vertical="top"/>
    </xf>
    <xf numFmtId="0" fontId="5" fillId="0" borderId="24" xfId="3" applyFont="1" applyBorder="1" applyAlignment="1">
      <alignment vertical="top"/>
    </xf>
    <xf numFmtId="0" fontId="5" fillId="0" borderId="5" xfId="3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8" fillId="0" borderId="17" xfId="0" applyFont="1" applyBorder="1" applyAlignment="1">
      <alignment horizontal="right" vertical="top"/>
    </xf>
    <xf numFmtId="0" fontId="5" fillId="0" borderId="0" xfId="0" applyFont="1" applyAlignment="1">
      <alignment vertical="top" wrapText="1"/>
    </xf>
    <xf numFmtId="164" fontId="5" fillId="0" borderId="24" xfId="7" applyFont="1" applyFill="1" applyBorder="1" applyAlignment="1" applyProtection="1">
      <alignment vertical="top"/>
    </xf>
    <xf numFmtId="0" fontId="5" fillId="0" borderId="0" xfId="3" applyFont="1" applyAlignment="1">
      <alignment vertical="top" wrapText="1"/>
    </xf>
    <xf numFmtId="0" fontId="5" fillId="0" borderId="26" xfId="0" applyFont="1" applyBorder="1" applyAlignment="1">
      <alignment vertical="top"/>
    </xf>
    <xf numFmtId="164" fontId="5" fillId="0" borderId="24" xfId="3" applyNumberFormat="1" applyFont="1" applyBorder="1" applyAlignment="1">
      <alignment vertical="center"/>
    </xf>
    <xf numFmtId="0" fontId="9" fillId="0" borderId="16" xfId="0" applyFont="1" applyBorder="1" applyAlignment="1">
      <alignment vertical="top"/>
    </xf>
    <xf numFmtId="0" fontId="5" fillId="0" borderId="16" xfId="3" applyFont="1" applyBorder="1" applyAlignment="1">
      <alignment vertical="top"/>
    </xf>
    <xf numFmtId="0" fontId="5" fillId="0" borderId="5" xfId="3" applyFont="1" applyBorder="1" applyAlignment="1">
      <alignment horizontal="center" vertical="center"/>
    </xf>
    <xf numFmtId="0" fontId="5" fillId="0" borderId="10" xfId="3" applyFont="1" applyBorder="1" applyAlignment="1">
      <alignment vertical="top"/>
    </xf>
    <xf numFmtId="0" fontId="5" fillId="0" borderId="11" xfId="3" applyFont="1" applyBorder="1" applyAlignment="1">
      <alignment horizontal="right" vertical="top"/>
    </xf>
    <xf numFmtId="0" fontId="5" fillId="0" borderId="25" xfId="3" applyFont="1" applyBorder="1" applyAlignment="1">
      <alignment vertical="top"/>
    </xf>
    <xf numFmtId="0" fontId="5" fillId="0" borderId="6" xfId="3" applyFont="1" applyBorder="1" applyAlignment="1">
      <alignment vertical="top"/>
    </xf>
    <xf numFmtId="0" fontId="5" fillId="0" borderId="4" xfId="3" applyFont="1" applyBorder="1" applyAlignment="1">
      <alignment vertical="top"/>
    </xf>
    <xf numFmtId="0" fontId="5" fillId="0" borderId="15" xfId="3" applyFont="1" applyBorder="1" applyAlignment="1">
      <alignment horizontal="center" vertical="top"/>
    </xf>
    <xf numFmtId="0" fontId="5" fillId="0" borderId="15" xfId="3" applyFont="1" applyBorder="1" applyAlignment="1">
      <alignment horizontal="center" vertical="center"/>
    </xf>
    <xf numFmtId="0" fontId="5" fillId="0" borderId="14" xfId="3" applyFont="1" applyBorder="1" applyAlignment="1">
      <alignment vertical="top"/>
    </xf>
    <xf numFmtId="0" fontId="5" fillId="0" borderId="14" xfId="3" applyFont="1" applyBorder="1" applyAlignment="1">
      <alignment horizontal="center" vertical="center"/>
    </xf>
    <xf numFmtId="0" fontId="5" fillId="0" borderId="15" xfId="3" applyFont="1" applyBorder="1" applyAlignment="1">
      <alignment horizontal="right" vertical="top"/>
    </xf>
    <xf numFmtId="0" fontId="5" fillId="0" borderId="27" xfId="3" applyFont="1" applyBorder="1" applyAlignment="1">
      <alignment vertical="top"/>
    </xf>
    <xf numFmtId="0" fontId="5" fillId="0" borderId="16" xfId="3" applyFont="1" applyBorder="1" applyAlignment="1">
      <alignment horizontal="left" vertical="top"/>
    </xf>
    <xf numFmtId="0" fontId="5" fillId="0" borderId="0" xfId="3" applyFont="1" applyAlignment="1">
      <alignment horizontal="right" vertical="top" wrapText="1"/>
    </xf>
    <xf numFmtId="1" fontId="5" fillId="0" borderId="0" xfId="3" applyNumberFormat="1" applyFont="1" applyAlignment="1">
      <alignment horizontal="center" vertical="center" wrapText="1"/>
    </xf>
    <xf numFmtId="0" fontId="5" fillId="0" borderId="26" xfId="3" applyFont="1" applyBorder="1" applyAlignment="1">
      <alignment vertical="top"/>
    </xf>
    <xf numFmtId="0" fontId="5" fillId="0" borderId="17" xfId="3" applyFont="1" applyBorder="1" applyAlignment="1">
      <alignment vertical="top"/>
    </xf>
    <xf numFmtId="0" fontId="5" fillId="0" borderId="0" xfId="3" applyFont="1" applyAlignment="1">
      <alignment horizontal="center" vertical="center"/>
    </xf>
    <xf numFmtId="0" fontId="5" fillId="0" borderId="4" xfId="3" applyFont="1" applyBorder="1" applyAlignment="1">
      <alignment horizontal="center" vertical="top"/>
    </xf>
    <xf numFmtId="0" fontId="5" fillId="0" borderId="1" xfId="3" applyFont="1" applyBorder="1" applyAlignment="1">
      <alignment horizontal="center" vertical="center"/>
    </xf>
    <xf numFmtId="0" fontId="5" fillId="0" borderId="0" xfId="3" applyFont="1" applyAlignment="1">
      <alignment horizontal="centerContinuous" vertical="top"/>
    </xf>
    <xf numFmtId="0" fontId="5" fillId="0" borderId="10" xfId="3" applyFont="1" applyBorder="1" applyAlignment="1">
      <alignment horizontal="center" vertical="top"/>
    </xf>
    <xf numFmtId="0" fontId="5" fillId="0" borderId="14" xfId="3" applyFont="1" applyBorder="1" applyAlignment="1">
      <alignment horizontal="center" vertical="top"/>
    </xf>
    <xf numFmtId="0" fontId="5" fillId="0" borderId="6" xfId="3" applyFont="1" applyBorder="1" applyAlignment="1">
      <alignment horizontal="center" vertical="center"/>
    </xf>
    <xf numFmtId="0" fontId="5" fillId="0" borderId="15" xfId="3" applyFont="1" applyBorder="1" applyAlignment="1">
      <alignment vertical="top" wrapText="1"/>
    </xf>
    <xf numFmtId="0" fontId="5" fillId="0" borderId="14" xfId="3" applyFont="1" applyBorder="1" applyAlignment="1">
      <alignment vertical="top" wrapText="1"/>
    </xf>
    <xf numFmtId="0" fontId="5" fillId="0" borderId="0" xfId="3" applyFont="1" applyAlignment="1">
      <alignment horizontal="right" vertical="top"/>
    </xf>
    <xf numFmtId="0" fontId="5" fillId="0" borderId="16" xfId="3" applyFont="1" applyBorder="1" applyAlignment="1">
      <alignment horizontal="left" vertical="top" wrapText="1"/>
    </xf>
    <xf numFmtId="0" fontId="5" fillId="0" borderId="16" xfId="3" applyFont="1" applyBorder="1" applyAlignment="1">
      <alignment horizontal="center" vertical="center"/>
    </xf>
    <xf numFmtId="0" fontId="5" fillId="0" borderId="12" xfId="3" applyFont="1" applyBorder="1" applyAlignment="1">
      <alignment vertical="top" wrapText="1"/>
    </xf>
    <xf numFmtId="0" fontId="5" fillId="0" borderId="17" xfId="3" applyFont="1" applyBorder="1" applyAlignment="1">
      <alignment horizontal="center" vertical="center"/>
    </xf>
    <xf numFmtId="1" fontId="5" fillId="0" borderId="0" xfId="3" applyNumberFormat="1" applyFont="1" applyAlignment="1">
      <alignment horizontal="center" vertical="center"/>
    </xf>
    <xf numFmtId="0" fontId="5" fillId="0" borderId="14" xfId="3" applyFont="1" applyBorder="1" applyAlignment="1">
      <alignment horizontal="right" vertical="top"/>
    </xf>
    <xf numFmtId="0" fontId="5" fillId="0" borderId="16" xfId="0" applyFont="1" applyBorder="1"/>
    <xf numFmtId="0" fontId="5" fillId="0" borderId="17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5" xfId="0" applyFont="1" applyBorder="1" applyAlignment="1">
      <alignment horizontal="center"/>
    </xf>
    <xf numFmtId="0" fontId="2" fillId="0" borderId="0" xfId="3" applyFont="1"/>
    <xf numFmtId="0" fontId="15" fillId="0" borderId="17" xfId="0" applyFont="1" applyBorder="1" applyAlignment="1">
      <alignment horizontal="right" vertical="top"/>
    </xf>
    <xf numFmtId="0" fontId="15" fillId="0" borderId="0" xfId="3" applyFont="1" applyAlignment="1">
      <alignment vertical="top" wrapText="1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5" fillId="0" borderId="16" xfId="3" applyFont="1" applyBorder="1" applyAlignment="1">
      <alignment horizontal="center" vertical="top"/>
    </xf>
    <xf numFmtId="164" fontId="5" fillId="0" borderId="24" xfId="7" applyFont="1" applyFill="1" applyBorder="1" applyAlignment="1" applyProtection="1">
      <alignment horizontal="right" vertical="center"/>
    </xf>
    <xf numFmtId="0" fontId="10" fillId="0" borderId="16" xfId="3" applyFont="1" applyBorder="1" applyAlignment="1">
      <alignment vertical="top"/>
    </xf>
    <xf numFmtId="0" fontId="5" fillId="0" borderId="16" xfId="3" applyFont="1" applyBorder="1" applyAlignment="1">
      <alignment horizontal="centerContinuous" vertical="top"/>
    </xf>
    <xf numFmtId="0" fontId="7" fillId="0" borderId="4" xfId="3" applyFont="1" applyBorder="1" applyAlignment="1">
      <alignment vertical="top"/>
    </xf>
    <xf numFmtId="0" fontId="7" fillId="0" borderId="15" xfId="3" applyFont="1" applyBorder="1" applyAlignment="1">
      <alignment horizontal="right" vertical="top"/>
    </xf>
    <xf numFmtId="0" fontId="7" fillId="0" borderId="15" xfId="3" applyFont="1" applyBorder="1" applyAlignment="1">
      <alignment vertical="top"/>
    </xf>
    <xf numFmtId="1" fontId="7" fillId="0" borderId="9" xfId="3" applyNumberFormat="1" applyFont="1" applyBorder="1" applyAlignment="1">
      <alignment horizontal="center" vertical="center"/>
    </xf>
    <xf numFmtId="0" fontId="7" fillId="0" borderId="16" xfId="3" applyFont="1" applyBorder="1" applyAlignment="1">
      <alignment vertical="top"/>
    </xf>
    <xf numFmtId="0" fontId="7" fillId="0" borderId="0" xfId="3" applyFont="1" applyAlignment="1">
      <alignment horizontal="right" vertical="top"/>
    </xf>
    <xf numFmtId="0" fontId="7" fillId="0" borderId="0" xfId="3" applyFont="1" applyAlignment="1">
      <alignment vertical="top"/>
    </xf>
    <xf numFmtId="1" fontId="7" fillId="0" borderId="17" xfId="3" applyNumberFormat="1" applyFont="1" applyBorder="1" applyAlignment="1">
      <alignment horizontal="center" vertical="center"/>
    </xf>
    <xf numFmtId="0" fontId="5" fillId="0" borderId="0" xfId="3" applyFont="1" applyAlignment="1">
      <alignment horizontal="left" vertical="top"/>
    </xf>
    <xf numFmtId="1" fontId="5" fillId="0" borderId="17" xfId="3" applyNumberFormat="1" applyFont="1" applyBorder="1" applyAlignment="1">
      <alignment horizontal="center" vertical="center"/>
    </xf>
    <xf numFmtId="0" fontId="5" fillId="0" borderId="20" xfId="3" applyFont="1" applyBorder="1" applyAlignment="1">
      <alignment vertical="top"/>
    </xf>
    <xf numFmtId="0" fontId="5" fillId="0" borderId="19" xfId="3" applyFont="1" applyBorder="1" applyAlignment="1">
      <alignment horizontal="right" vertical="top"/>
    </xf>
    <xf numFmtId="0" fontId="5" fillId="0" borderId="0" xfId="3" applyFont="1" applyAlignment="1">
      <alignment horizontal="left" vertical="top" wrapText="1"/>
    </xf>
    <xf numFmtId="1" fontId="5" fillId="0" borderId="17" xfId="3" applyNumberFormat="1" applyFont="1" applyBorder="1" applyAlignment="1">
      <alignment horizontal="center" vertical="center" wrapText="1"/>
    </xf>
    <xf numFmtId="0" fontId="7" fillId="0" borderId="16" xfId="3" applyFont="1" applyBorder="1" applyAlignment="1">
      <alignment vertical="center"/>
    </xf>
    <xf numFmtId="0" fontId="5" fillId="0" borderId="0" xfId="3" applyFont="1" applyAlignment="1">
      <alignment horizontal="left" vertical="center" wrapText="1"/>
    </xf>
    <xf numFmtId="0" fontId="5" fillId="0" borderId="16" xfId="3" applyFont="1" applyBorder="1" applyAlignment="1">
      <alignment vertical="center"/>
    </xf>
    <xf numFmtId="0" fontId="5" fillId="0" borderId="16" xfId="3" applyFont="1" applyBorder="1" applyAlignment="1">
      <alignment horizontal="left" vertical="center" wrapText="1"/>
    </xf>
    <xf numFmtId="0" fontId="5" fillId="0" borderId="0" xfId="3" applyFont="1" applyAlignment="1">
      <alignment horizontal="left" vertical="center"/>
    </xf>
    <xf numFmtId="0" fontId="5" fillId="0" borderId="18" xfId="3" applyFont="1" applyBorder="1" applyAlignment="1">
      <alignment vertical="top"/>
    </xf>
    <xf numFmtId="165" fontId="5" fillId="0" borderId="28" xfId="3" applyNumberFormat="1" applyFont="1" applyBorder="1" applyAlignment="1">
      <alignment vertical="top"/>
    </xf>
    <xf numFmtId="0" fontId="2" fillId="0" borderId="4" xfId="3" applyFont="1" applyBorder="1" applyAlignment="1">
      <alignment vertical="top"/>
    </xf>
    <xf numFmtId="0" fontId="2" fillId="0" borderId="15" xfId="3" applyFont="1" applyBorder="1" applyAlignment="1">
      <alignment horizontal="right" vertical="top"/>
    </xf>
    <xf numFmtId="0" fontId="2" fillId="0" borderId="15" xfId="3" applyFont="1" applyBorder="1" applyAlignment="1">
      <alignment vertical="top"/>
    </xf>
    <xf numFmtId="0" fontId="2" fillId="0" borderId="15" xfId="3" applyFont="1" applyBorder="1" applyAlignment="1">
      <alignment horizontal="center" vertical="center"/>
    </xf>
    <xf numFmtId="0" fontId="5" fillId="0" borderId="9" xfId="3" applyFont="1" applyBorder="1" applyAlignment="1">
      <alignment vertical="top"/>
    </xf>
    <xf numFmtId="1" fontId="5" fillId="0" borderId="0" xfId="3" applyNumberFormat="1" applyFont="1" applyAlignment="1">
      <alignment horizontal="center" vertical="top"/>
    </xf>
    <xf numFmtId="0" fontId="5" fillId="0" borderId="10" xfId="3" applyFont="1" applyBorder="1" applyAlignment="1">
      <alignment vertical="center"/>
    </xf>
    <xf numFmtId="164" fontId="5" fillId="0" borderId="33" xfId="6" applyNumberFormat="1" applyFont="1" applyFill="1" applyBorder="1" applyAlignment="1" applyProtection="1">
      <alignment horizontal="center" vertical="center"/>
    </xf>
    <xf numFmtId="164" fontId="5" fillId="0" borderId="24" xfId="6" applyNumberFormat="1" applyFont="1" applyFill="1" applyBorder="1" applyAlignment="1" applyProtection="1">
      <alignment vertical="center"/>
    </xf>
    <xf numFmtId="0" fontId="8" fillId="0" borderId="17" xfId="3" applyFont="1" applyBorder="1" applyAlignment="1">
      <alignment horizontal="right" vertical="top"/>
    </xf>
    <xf numFmtId="164" fontId="6" fillId="0" borderId="24" xfId="6" applyNumberFormat="1" applyFont="1" applyFill="1" applyBorder="1" applyAlignment="1" applyProtection="1">
      <alignment vertical="center"/>
    </xf>
    <xf numFmtId="164" fontId="6" fillId="0" borderId="24" xfId="6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vertical="top" wrapText="1"/>
    </xf>
    <xf numFmtId="164" fontId="5" fillId="0" borderId="24" xfId="4" applyNumberFormat="1" applyFont="1" applyFill="1" applyBorder="1" applyAlignment="1" applyProtection="1">
      <alignment vertical="center"/>
    </xf>
    <xf numFmtId="0" fontId="2" fillId="0" borderId="0" xfId="3" applyFont="1" applyAlignment="1">
      <alignment horizontal="right" vertical="top"/>
    </xf>
    <xf numFmtId="0" fontId="2" fillId="0" borderId="0" xfId="3" applyFont="1" applyAlignment="1">
      <alignment horizontal="center" vertical="center"/>
    </xf>
    <xf numFmtId="0" fontId="5" fillId="0" borderId="16" xfId="3" applyFont="1" applyBorder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0" fontId="5" fillId="0" borderId="17" xfId="3" applyFont="1" applyBorder="1" applyAlignment="1">
      <alignment horizontal="left" vertical="top" wrapText="1"/>
    </xf>
    <xf numFmtId="0" fontId="12" fillId="0" borderId="16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3" fillId="0" borderId="16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5" fillId="0" borderId="20" xfId="3" applyFont="1" applyBorder="1" applyAlignment="1">
      <alignment horizontal="right" vertical="top"/>
    </xf>
    <xf numFmtId="0" fontId="5" fillId="0" borderId="19" xfId="3" applyFont="1" applyBorder="1" applyAlignment="1">
      <alignment horizontal="right" vertical="top"/>
    </xf>
    <xf numFmtId="0" fontId="5" fillId="0" borderId="21" xfId="3" applyFont="1" applyBorder="1" applyAlignment="1">
      <alignment horizontal="right" vertical="top"/>
    </xf>
    <xf numFmtId="0" fontId="5" fillId="0" borderId="20" xfId="3" applyFont="1" applyBorder="1" applyAlignment="1">
      <alignment horizontal="left" vertical="top"/>
    </xf>
    <xf numFmtId="0" fontId="5" fillId="0" borderId="19" xfId="3" applyFont="1" applyBorder="1" applyAlignment="1">
      <alignment horizontal="left" vertical="top"/>
    </xf>
    <xf numFmtId="0" fontId="5" fillId="0" borderId="10" xfId="3" applyFont="1" applyBorder="1" applyAlignment="1">
      <alignment horizontal="left" vertical="top"/>
    </xf>
    <xf numFmtId="0" fontId="5" fillId="0" borderId="14" xfId="3" applyFont="1" applyBorder="1" applyAlignment="1">
      <alignment horizontal="left" vertical="top"/>
    </xf>
    <xf numFmtId="0" fontId="5" fillId="0" borderId="11" xfId="3" applyFont="1" applyBorder="1" applyAlignment="1">
      <alignment horizontal="left" vertical="top"/>
    </xf>
    <xf numFmtId="0" fontId="13" fillId="0" borderId="4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top"/>
    </xf>
    <xf numFmtId="0" fontId="5" fillId="0" borderId="35" xfId="3" applyFont="1" applyBorder="1" applyAlignment="1">
      <alignment horizontal="center" vertical="top"/>
    </xf>
    <xf numFmtId="0" fontId="5" fillId="0" borderId="13" xfId="3" applyFont="1" applyBorder="1" applyAlignment="1">
      <alignment horizontal="center" vertical="top"/>
    </xf>
    <xf numFmtId="0" fontId="5" fillId="0" borderId="34" xfId="3" applyFont="1" applyBorder="1" applyAlignment="1">
      <alignment horizontal="center" vertical="top"/>
    </xf>
    <xf numFmtId="0" fontId="5" fillId="0" borderId="40" xfId="3" applyFont="1" applyBorder="1" applyAlignment="1">
      <alignment horizontal="center" vertical="top"/>
    </xf>
    <xf numFmtId="0" fontId="5" fillId="0" borderId="41" xfId="3" applyFont="1" applyBorder="1" applyAlignment="1">
      <alignment horizontal="center" vertical="top"/>
    </xf>
  </cellXfs>
  <cellStyles count="8">
    <cellStyle name="Comma" xfId="7" builtinId="3"/>
    <cellStyle name="Comma 2" xfId="4"/>
    <cellStyle name="Comma 2 2" xfId="6"/>
    <cellStyle name="Comma0" xfId="2"/>
    <cellStyle name="Hyperlink" xfId="1" builtinId="8"/>
    <cellStyle name="Normal" xfId="0" builtinId="0"/>
    <cellStyle name="Normal 2" xfId="3"/>
    <cellStyle name="Percent 2" xfId="5"/>
  </cellStyles>
  <dxfs count="2">
    <dxf>
      <font>
        <color theme="0" tint="-0.499984740745262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98</xdr:row>
      <xdr:rowOff>30480</xdr:rowOff>
    </xdr:from>
    <xdr:to>
      <xdr:col>3</xdr:col>
      <xdr:colOff>628650</xdr:colOff>
      <xdr:row>100</xdr:row>
      <xdr:rowOff>238091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xmlns="" id="{E970DEB1-40DC-5546-9C3F-2B0AB5F7F7C2}"/>
            </a:ext>
          </a:extLst>
        </xdr:cNvPr>
        <xdr:cNvCxnSpPr/>
      </xdr:nvCxnSpPr>
      <xdr:spPr>
        <a:xfrm flipV="1">
          <a:off x="4876800" y="19969480"/>
          <a:ext cx="628650" cy="550511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92D050"/>
    <pageSetUpPr fitToPage="1"/>
  </sheetPr>
  <dimension ref="A1:G545"/>
  <sheetViews>
    <sheetView tabSelected="1" view="pageBreakPreview" topLeftCell="A14" zoomScaleNormal="85" zoomScaleSheetLayoutView="100" workbookViewId="0">
      <selection activeCell="F46" sqref="F46"/>
    </sheetView>
  </sheetViews>
  <sheetFormatPr defaultColWidth="16" defaultRowHeight="12.75" x14ac:dyDescent="0.25"/>
  <cols>
    <col min="1" max="1" width="9.7109375" style="65" customWidth="1"/>
    <col min="2" max="2" width="4.28515625" style="191" customWidth="1"/>
    <col min="3" max="3" width="53.85546875" style="65" customWidth="1"/>
    <col min="4" max="4" width="9.7109375" style="192" customWidth="1"/>
    <col min="5" max="5" width="14" style="8" customWidth="1"/>
    <col min="6" max="7" width="16" style="70"/>
    <col min="8" max="18" width="16" style="65"/>
    <col min="19" max="19" width="9.7109375" style="65" customWidth="1"/>
    <col min="20" max="20" width="3.7109375" style="65" customWidth="1"/>
    <col min="21" max="21" width="50.7109375" style="65" customWidth="1"/>
    <col min="22" max="22" width="9.7109375" style="65" customWidth="1"/>
    <col min="23" max="23" width="10.7109375" style="65" customWidth="1"/>
    <col min="24" max="24" width="12.7109375" style="65" customWidth="1"/>
    <col min="25" max="26" width="16.7109375" style="65" customWidth="1"/>
    <col min="27" max="27" width="19.85546875" style="65" bestFit="1" customWidth="1"/>
    <col min="28" max="274" width="16" style="65"/>
    <col min="275" max="275" width="9.7109375" style="65" customWidth="1"/>
    <col min="276" max="276" width="3.7109375" style="65" customWidth="1"/>
    <col min="277" max="277" width="50.7109375" style="65" customWidth="1"/>
    <col min="278" max="278" width="9.7109375" style="65" customWidth="1"/>
    <col min="279" max="279" width="10.7109375" style="65" customWidth="1"/>
    <col min="280" max="280" width="12.7109375" style="65" customWidth="1"/>
    <col min="281" max="282" width="16.7109375" style="65" customWidth="1"/>
    <col min="283" max="283" width="19.85546875" style="65" bestFit="1" customWidth="1"/>
    <col min="284" max="530" width="16" style="65"/>
    <col min="531" max="531" width="9.7109375" style="65" customWidth="1"/>
    <col min="532" max="532" width="3.7109375" style="65" customWidth="1"/>
    <col min="533" max="533" width="50.7109375" style="65" customWidth="1"/>
    <col min="534" max="534" width="9.7109375" style="65" customWidth="1"/>
    <col min="535" max="535" width="10.7109375" style="65" customWidth="1"/>
    <col min="536" max="536" width="12.7109375" style="65" customWidth="1"/>
    <col min="537" max="538" width="16.7109375" style="65" customWidth="1"/>
    <col min="539" max="539" width="19.85546875" style="65" bestFit="1" customWidth="1"/>
    <col min="540" max="786" width="16" style="65"/>
    <col min="787" max="787" width="9.7109375" style="65" customWidth="1"/>
    <col min="788" max="788" width="3.7109375" style="65" customWidth="1"/>
    <col min="789" max="789" width="50.7109375" style="65" customWidth="1"/>
    <col min="790" max="790" width="9.7109375" style="65" customWidth="1"/>
    <col min="791" max="791" width="10.7109375" style="65" customWidth="1"/>
    <col min="792" max="792" width="12.7109375" style="65" customWidth="1"/>
    <col min="793" max="794" width="16.7109375" style="65" customWidth="1"/>
    <col min="795" max="795" width="19.85546875" style="65" bestFit="1" customWidth="1"/>
    <col min="796" max="1042" width="16" style="65"/>
    <col min="1043" max="1043" width="9.7109375" style="65" customWidth="1"/>
    <col min="1044" max="1044" width="3.7109375" style="65" customWidth="1"/>
    <col min="1045" max="1045" width="50.7109375" style="65" customWidth="1"/>
    <col min="1046" max="1046" width="9.7109375" style="65" customWidth="1"/>
    <col min="1047" max="1047" width="10.7109375" style="65" customWidth="1"/>
    <col min="1048" max="1048" width="12.7109375" style="65" customWidth="1"/>
    <col min="1049" max="1050" width="16.7109375" style="65" customWidth="1"/>
    <col min="1051" max="1051" width="19.85546875" style="65" bestFit="1" customWidth="1"/>
    <col min="1052" max="1298" width="16" style="65"/>
    <col min="1299" max="1299" width="9.7109375" style="65" customWidth="1"/>
    <col min="1300" max="1300" width="3.7109375" style="65" customWidth="1"/>
    <col min="1301" max="1301" width="50.7109375" style="65" customWidth="1"/>
    <col min="1302" max="1302" width="9.7109375" style="65" customWidth="1"/>
    <col min="1303" max="1303" width="10.7109375" style="65" customWidth="1"/>
    <col min="1304" max="1304" width="12.7109375" style="65" customWidth="1"/>
    <col min="1305" max="1306" width="16.7109375" style="65" customWidth="1"/>
    <col min="1307" max="1307" width="19.85546875" style="65" bestFit="1" customWidth="1"/>
    <col min="1308" max="1554" width="16" style="65"/>
    <col min="1555" max="1555" width="9.7109375" style="65" customWidth="1"/>
    <col min="1556" max="1556" width="3.7109375" style="65" customWidth="1"/>
    <col min="1557" max="1557" width="50.7109375" style="65" customWidth="1"/>
    <col min="1558" max="1558" width="9.7109375" style="65" customWidth="1"/>
    <col min="1559" max="1559" width="10.7109375" style="65" customWidth="1"/>
    <col min="1560" max="1560" width="12.7109375" style="65" customWidth="1"/>
    <col min="1561" max="1562" width="16.7109375" style="65" customWidth="1"/>
    <col min="1563" max="1563" width="19.85546875" style="65" bestFit="1" customWidth="1"/>
    <col min="1564" max="1810" width="16" style="65"/>
    <col min="1811" max="1811" width="9.7109375" style="65" customWidth="1"/>
    <col min="1812" max="1812" width="3.7109375" style="65" customWidth="1"/>
    <col min="1813" max="1813" width="50.7109375" style="65" customWidth="1"/>
    <col min="1814" max="1814" width="9.7109375" style="65" customWidth="1"/>
    <col min="1815" max="1815" width="10.7109375" style="65" customWidth="1"/>
    <col min="1816" max="1816" width="12.7109375" style="65" customWidth="1"/>
    <col min="1817" max="1818" width="16.7109375" style="65" customWidth="1"/>
    <col min="1819" max="1819" width="19.85546875" style="65" bestFit="1" customWidth="1"/>
    <col min="1820" max="2066" width="16" style="65"/>
    <col min="2067" max="2067" width="9.7109375" style="65" customWidth="1"/>
    <col min="2068" max="2068" width="3.7109375" style="65" customWidth="1"/>
    <col min="2069" max="2069" width="50.7109375" style="65" customWidth="1"/>
    <col min="2070" max="2070" width="9.7109375" style="65" customWidth="1"/>
    <col min="2071" max="2071" width="10.7109375" style="65" customWidth="1"/>
    <col min="2072" max="2072" width="12.7109375" style="65" customWidth="1"/>
    <col min="2073" max="2074" width="16.7109375" style="65" customWidth="1"/>
    <col min="2075" max="2075" width="19.85546875" style="65" bestFit="1" customWidth="1"/>
    <col min="2076" max="2322" width="16" style="65"/>
    <col min="2323" max="2323" width="9.7109375" style="65" customWidth="1"/>
    <col min="2324" max="2324" width="3.7109375" style="65" customWidth="1"/>
    <col min="2325" max="2325" width="50.7109375" style="65" customWidth="1"/>
    <col min="2326" max="2326" width="9.7109375" style="65" customWidth="1"/>
    <col min="2327" max="2327" width="10.7109375" style="65" customWidth="1"/>
    <col min="2328" max="2328" width="12.7109375" style="65" customWidth="1"/>
    <col min="2329" max="2330" width="16.7109375" style="65" customWidth="1"/>
    <col min="2331" max="2331" width="19.85546875" style="65" bestFit="1" customWidth="1"/>
    <col min="2332" max="2578" width="16" style="65"/>
    <col min="2579" max="2579" width="9.7109375" style="65" customWidth="1"/>
    <col min="2580" max="2580" width="3.7109375" style="65" customWidth="1"/>
    <col min="2581" max="2581" width="50.7109375" style="65" customWidth="1"/>
    <col min="2582" max="2582" width="9.7109375" style="65" customWidth="1"/>
    <col min="2583" max="2583" width="10.7109375" style="65" customWidth="1"/>
    <col min="2584" max="2584" width="12.7109375" style="65" customWidth="1"/>
    <col min="2585" max="2586" width="16.7109375" style="65" customWidth="1"/>
    <col min="2587" max="2587" width="19.85546875" style="65" bestFit="1" customWidth="1"/>
    <col min="2588" max="2834" width="16" style="65"/>
    <col min="2835" max="2835" width="9.7109375" style="65" customWidth="1"/>
    <col min="2836" max="2836" width="3.7109375" style="65" customWidth="1"/>
    <col min="2837" max="2837" width="50.7109375" style="65" customWidth="1"/>
    <col min="2838" max="2838" width="9.7109375" style="65" customWidth="1"/>
    <col min="2839" max="2839" width="10.7109375" style="65" customWidth="1"/>
    <col min="2840" max="2840" width="12.7109375" style="65" customWidth="1"/>
    <col min="2841" max="2842" width="16.7109375" style="65" customWidth="1"/>
    <col min="2843" max="2843" width="19.85546875" style="65" bestFit="1" customWidth="1"/>
    <col min="2844" max="3090" width="16" style="65"/>
    <col min="3091" max="3091" width="9.7109375" style="65" customWidth="1"/>
    <col min="3092" max="3092" width="3.7109375" style="65" customWidth="1"/>
    <col min="3093" max="3093" width="50.7109375" style="65" customWidth="1"/>
    <col min="3094" max="3094" width="9.7109375" style="65" customWidth="1"/>
    <col min="3095" max="3095" width="10.7109375" style="65" customWidth="1"/>
    <col min="3096" max="3096" width="12.7109375" style="65" customWidth="1"/>
    <col min="3097" max="3098" width="16.7109375" style="65" customWidth="1"/>
    <col min="3099" max="3099" width="19.85546875" style="65" bestFit="1" customWidth="1"/>
    <col min="3100" max="3346" width="16" style="65"/>
    <col min="3347" max="3347" width="9.7109375" style="65" customWidth="1"/>
    <col min="3348" max="3348" width="3.7109375" style="65" customWidth="1"/>
    <col min="3349" max="3349" width="50.7109375" style="65" customWidth="1"/>
    <col min="3350" max="3350" width="9.7109375" style="65" customWidth="1"/>
    <col min="3351" max="3351" width="10.7109375" style="65" customWidth="1"/>
    <col min="3352" max="3352" width="12.7109375" style="65" customWidth="1"/>
    <col min="3353" max="3354" width="16.7109375" style="65" customWidth="1"/>
    <col min="3355" max="3355" width="19.85546875" style="65" bestFit="1" customWidth="1"/>
    <col min="3356" max="3602" width="16" style="65"/>
    <col min="3603" max="3603" width="9.7109375" style="65" customWidth="1"/>
    <col min="3604" max="3604" width="3.7109375" style="65" customWidth="1"/>
    <col min="3605" max="3605" width="50.7109375" style="65" customWidth="1"/>
    <col min="3606" max="3606" width="9.7109375" style="65" customWidth="1"/>
    <col min="3607" max="3607" width="10.7109375" style="65" customWidth="1"/>
    <col min="3608" max="3608" width="12.7109375" style="65" customWidth="1"/>
    <col min="3609" max="3610" width="16.7109375" style="65" customWidth="1"/>
    <col min="3611" max="3611" width="19.85546875" style="65" bestFit="1" customWidth="1"/>
    <col min="3612" max="3858" width="16" style="65"/>
    <col min="3859" max="3859" width="9.7109375" style="65" customWidth="1"/>
    <col min="3860" max="3860" width="3.7109375" style="65" customWidth="1"/>
    <col min="3861" max="3861" width="50.7109375" style="65" customWidth="1"/>
    <col min="3862" max="3862" width="9.7109375" style="65" customWidth="1"/>
    <col min="3863" max="3863" width="10.7109375" style="65" customWidth="1"/>
    <col min="3864" max="3864" width="12.7109375" style="65" customWidth="1"/>
    <col min="3865" max="3866" width="16.7109375" style="65" customWidth="1"/>
    <col min="3867" max="3867" width="19.85546875" style="65" bestFit="1" customWidth="1"/>
    <col min="3868" max="4114" width="16" style="65"/>
    <col min="4115" max="4115" width="9.7109375" style="65" customWidth="1"/>
    <col min="4116" max="4116" width="3.7109375" style="65" customWidth="1"/>
    <col min="4117" max="4117" width="50.7109375" style="65" customWidth="1"/>
    <col min="4118" max="4118" width="9.7109375" style="65" customWidth="1"/>
    <col min="4119" max="4119" width="10.7109375" style="65" customWidth="1"/>
    <col min="4120" max="4120" width="12.7109375" style="65" customWidth="1"/>
    <col min="4121" max="4122" width="16.7109375" style="65" customWidth="1"/>
    <col min="4123" max="4123" width="19.85546875" style="65" bestFit="1" customWidth="1"/>
    <col min="4124" max="4370" width="16" style="65"/>
    <col min="4371" max="4371" width="9.7109375" style="65" customWidth="1"/>
    <col min="4372" max="4372" width="3.7109375" style="65" customWidth="1"/>
    <col min="4373" max="4373" width="50.7109375" style="65" customWidth="1"/>
    <col min="4374" max="4374" width="9.7109375" style="65" customWidth="1"/>
    <col min="4375" max="4375" width="10.7109375" style="65" customWidth="1"/>
    <col min="4376" max="4376" width="12.7109375" style="65" customWidth="1"/>
    <col min="4377" max="4378" width="16.7109375" style="65" customWidth="1"/>
    <col min="4379" max="4379" width="19.85546875" style="65" bestFit="1" customWidth="1"/>
    <col min="4380" max="4626" width="16" style="65"/>
    <col min="4627" max="4627" width="9.7109375" style="65" customWidth="1"/>
    <col min="4628" max="4628" width="3.7109375" style="65" customWidth="1"/>
    <col min="4629" max="4629" width="50.7109375" style="65" customWidth="1"/>
    <col min="4630" max="4630" width="9.7109375" style="65" customWidth="1"/>
    <col min="4631" max="4631" width="10.7109375" style="65" customWidth="1"/>
    <col min="4632" max="4632" width="12.7109375" style="65" customWidth="1"/>
    <col min="4633" max="4634" width="16.7109375" style="65" customWidth="1"/>
    <col min="4635" max="4635" width="19.85546875" style="65" bestFit="1" customWidth="1"/>
    <col min="4636" max="4882" width="16" style="65"/>
    <col min="4883" max="4883" width="9.7109375" style="65" customWidth="1"/>
    <col min="4884" max="4884" width="3.7109375" style="65" customWidth="1"/>
    <col min="4885" max="4885" width="50.7109375" style="65" customWidth="1"/>
    <col min="4886" max="4886" width="9.7109375" style="65" customWidth="1"/>
    <col min="4887" max="4887" width="10.7109375" style="65" customWidth="1"/>
    <col min="4888" max="4888" width="12.7109375" style="65" customWidth="1"/>
    <col min="4889" max="4890" width="16.7109375" style="65" customWidth="1"/>
    <col min="4891" max="4891" width="19.85546875" style="65" bestFit="1" customWidth="1"/>
    <col min="4892" max="5138" width="16" style="65"/>
    <col min="5139" max="5139" width="9.7109375" style="65" customWidth="1"/>
    <col min="5140" max="5140" width="3.7109375" style="65" customWidth="1"/>
    <col min="5141" max="5141" width="50.7109375" style="65" customWidth="1"/>
    <col min="5142" max="5142" width="9.7109375" style="65" customWidth="1"/>
    <col min="5143" max="5143" width="10.7109375" style="65" customWidth="1"/>
    <col min="5144" max="5144" width="12.7109375" style="65" customWidth="1"/>
    <col min="5145" max="5146" width="16.7109375" style="65" customWidth="1"/>
    <col min="5147" max="5147" width="19.85546875" style="65" bestFit="1" customWidth="1"/>
    <col min="5148" max="5394" width="16" style="65"/>
    <col min="5395" max="5395" width="9.7109375" style="65" customWidth="1"/>
    <col min="5396" max="5396" width="3.7109375" style="65" customWidth="1"/>
    <col min="5397" max="5397" width="50.7109375" style="65" customWidth="1"/>
    <col min="5398" max="5398" width="9.7109375" style="65" customWidth="1"/>
    <col min="5399" max="5399" width="10.7109375" style="65" customWidth="1"/>
    <col min="5400" max="5400" width="12.7109375" style="65" customWidth="1"/>
    <col min="5401" max="5402" width="16.7109375" style="65" customWidth="1"/>
    <col min="5403" max="5403" width="19.85546875" style="65" bestFit="1" customWidth="1"/>
    <col min="5404" max="5650" width="16" style="65"/>
    <col min="5651" max="5651" width="9.7109375" style="65" customWidth="1"/>
    <col min="5652" max="5652" width="3.7109375" style="65" customWidth="1"/>
    <col min="5653" max="5653" width="50.7109375" style="65" customWidth="1"/>
    <col min="5654" max="5654" width="9.7109375" style="65" customWidth="1"/>
    <col min="5655" max="5655" width="10.7109375" style="65" customWidth="1"/>
    <col min="5656" max="5656" width="12.7109375" style="65" customWidth="1"/>
    <col min="5657" max="5658" width="16.7109375" style="65" customWidth="1"/>
    <col min="5659" max="5659" width="19.85546875" style="65" bestFit="1" customWidth="1"/>
    <col min="5660" max="5906" width="16" style="65"/>
    <col min="5907" max="5907" width="9.7109375" style="65" customWidth="1"/>
    <col min="5908" max="5908" width="3.7109375" style="65" customWidth="1"/>
    <col min="5909" max="5909" width="50.7109375" style="65" customWidth="1"/>
    <col min="5910" max="5910" width="9.7109375" style="65" customWidth="1"/>
    <col min="5911" max="5911" width="10.7109375" style="65" customWidth="1"/>
    <col min="5912" max="5912" width="12.7109375" style="65" customWidth="1"/>
    <col min="5913" max="5914" width="16.7109375" style="65" customWidth="1"/>
    <col min="5915" max="5915" width="19.85546875" style="65" bestFit="1" customWidth="1"/>
    <col min="5916" max="6162" width="16" style="65"/>
    <col min="6163" max="6163" width="9.7109375" style="65" customWidth="1"/>
    <col min="6164" max="6164" width="3.7109375" style="65" customWidth="1"/>
    <col min="6165" max="6165" width="50.7109375" style="65" customWidth="1"/>
    <col min="6166" max="6166" width="9.7109375" style="65" customWidth="1"/>
    <col min="6167" max="6167" width="10.7109375" style="65" customWidth="1"/>
    <col min="6168" max="6168" width="12.7109375" style="65" customWidth="1"/>
    <col min="6169" max="6170" width="16.7109375" style="65" customWidth="1"/>
    <col min="6171" max="6171" width="19.85546875" style="65" bestFit="1" customWidth="1"/>
    <col min="6172" max="6418" width="16" style="65"/>
    <col min="6419" max="6419" width="9.7109375" style="65" customWidth="1"/>
    <col min="6420" max="6420" width="3.7109375" style="65" customWidth="1"/>
    <col min="6421" max="6421" width="50.7109375" style="65" customWidth="1"/>
    <col min="6422" max="6422" width="9.7109375" style="65" customWidth="1"/>
    <col min="6423" max="6423" width="10.7109375" style="65" customWidth="1"/>
    <col min="6424" max="6424" width="12.7109375" style="65" customWidth="1"/>
    <col min="6425" max="6426" width="16.7109375" style="65" customWidth="1"/>
    <col min="6427" max="6427" width="19.85546875" style="65" bestFit="1" customWidth="1"/>
    <col min="6428" max="6674" width="16" style="65"/>
    <col min="6675" max="6675" width="9.7109375" style="65" customWidth="1"/>
    <col min="6676" max="6676" width="3.7109375" style="65" customWidth="1"/>
    <col min="6677" max="6677" width="50.7109375" style="65" customWidth="1"/>
    <col min="6678" max="6678" width="9.7109375" style="65" customWidth="1"/>
    <col min="6679" max="6679" width="10.7109375" style="65" customWidth="1"/>
    <col min="6680" max="6680" width="12.7109375" style="65" customWidth="1"/>
    <col min="6681" max="6682" width="16.7109375" style="65" customWidth="1"/>
    <col min="6683" max="6683" width="19.85546875" style="65" bestFit="1" customWidth="1"/>
    <col min="6684" max="6930" width="16" style="65"/>
    <col min="6931" max="6931" width="9.7109375" style="65" customWidth="1"/>
    <col min="6932" max="6932" width="3.7109375" style="65" customWidth="1"/>
    <col min="6933" max="6933" width="50.7109375" style="65" customWidth="1"/>
    <col min="6934" max="6934" width="9.7109375" style="65" customWidth="1"/>
    <col min="6935" max="6935" width="10.7109375" style="65" customWidth="1"/>
    <col min="6936" max="6936" width="12.7109375" style="65" customWidth="1"/>
    <col min="6937" max="6938" width="16.7109375" style="65" customWidth="1"/>
    <col min="6939" max="6939" width="19.85546875" style="65" bestFit="1" customWidth="1"/>
    <col min="6940" max="7186" width="16" style="65"/>
    <col min="7187" max="7187" width="9.7109375" style="65" customWidth="1"/>
    <col min="7188" max="7188" width="3.7109375" style="65" customWidth="1"/>
    <col min="7189" max="7189" width="50.7109375" style="65" customWidth="1"/>
    <col min="7190" max="7190" width="9.7109375" style="65" customWidth="1"/>
    <col min="7191" max="7191" width="10.7109375" style="65" customWidth="1"/>
    <col min="7192" max="7192" width="12.7109375" style="65" customWidth="1"/>
    <col min="7193" max="7194" width="16.7109375" style="65" customWidth="1"/>
    <col min="7195" max="7195" width="19.85546875" style="65" bestFit="1" customWidth="1"/>
    <col min="7196" max="7442" width="16" style="65"/>
    <col min="7443" max="7443" width="9.7109375" style="65" customWidth="1"/>
    <col min="7444" max="7444" width="3.7109375" style="65" customWidth="1"/>
    <col min="7445" max="7445" width="50.7109375" style="65" customWidth="1"/>
    <col min="7446" max="7446" width="9.7109375" style="65" customWidth="1"/>
    <col min="7447" max="7447" width="10.7109375" style="65" customWidth="1"/>
    <col min="7448" max="7448" width="12.7109375" style="65" customWidth="1"/>
    <col min="7449" max="7450" width="16.7109375" style="65" customWidth="1"/>
    <col min="7451" max="7451" width="19.85546875" style="65" bestFit="1" customWidth="1"/>
    <col min="7452" max="7698" width="16" style="65"/>
    <col min="7699" max="7699" width="9.7109375" style="65" customWidth="1"/>
    <col min="7700" max="7700" width="3.7109375" style="65" customWidth="1"/>
    <col min="7701" max="7701" width="50.7109375" style="65" customWidth="1"/>
    <col min="7702" max="7702" width="9.7109375" style="65" customWidth="1"/>
    <col min="7703" max="7703" width="10.7109375" style="65" customWidth="1"/>
    <col min="7704" max="7704" width="12.7109375" style="65" customWidth="1"/>
    <col min="7705" max="7706" width="16.7109375" style="65" customWidth="1"/>
    <col min="7707" max="7707" width="19.85546875" style="65" bestFit="1" customWidth="1"/>
    <col min="7708" max="7954" width="16" style="65"/>
    <col min="7955" max="7955" width="9.7109375" style="65" customWidth="1"/>
    <col min="7956" max="7956" width="3.7109375" style="65" customWidth="1"/>
    <col min="7957" max="7957" width="50.7109375" style="65" customWidth="1"/>
    <col min="7958" max="7958" width="9.7109375" style="65" customWidth="1"/>
    <col min="7959" max="7959" width="10.7109375" style="65" customWidth="1"/>
    <col min="7960" max="7960" width="12.7109375" style="65" customWidth="1"/>
    <col min="7961" max="7962" width="16.7109375" style="65" customWidth="1"/>
    <col min="7963" max="7963" width="19.85546875" style="65" bestFit="1" customWidth="1"/>
    <col min="7964" max="8210" width="16" style="65"/>
    <col min="8211" max="8211" width="9.7109375" style="65" customWidth="1"/>
    <col min="8212" max="8212" width="3.7109375" style="65" customWidth="1"/>
    <col min="8213" max="8213" width="50.7109375" style="65" customWidth="1"/>
    <col min="8214" max="8214" width="9.7109375" style="65" customWidth="1"/>
    <col min="8215" max="8215" width="10.7109375" style="65" customWidth="1"/>
    <col min="8216" max="8216" width="12.7109375" style="65" customWidth="1"/>
    <col min="8217" max="8218" width="16.7109375" style="65" customWidth="1"/>
    <col min="8219" max="8219" width="19.85546875" style="65" bestFit="1" customWidth="1"/>
    <col min="8220" max="8466" width="16" style="65"/>
    <col min="8467" max="8467" width="9.7109375" style="65" customWidth="1"/>
    <col min="8468" max="8468" width="3.7109375" style="65" customWidth="1"/>
    <col min="8469" max="8469" width="50.7109375" style="65" customWidth="1"/>
    <col min="8470" max="8470" width="9.7109375" style="65" customWidth="1"/>
    <col min="8471" max="8471" width="10.7109375" style="65" customWidth="1"/>
    <col min="8472" max="8472" width="12.7109375" style="65" customWidth="1"/>
    <col min="8473" max="8474" width="16.7109375" style="65" customWidth="1"/>
    <col min="8475" max="8475" width="19.85546875" style="65" bestFit="1" customWidth="1"/>
    <col min="8476" max="8722" width="16" style="65"/>
    <col min="8723" max="8723" width="9.7109375" style="65" customWidth="1"/>
    <col min="8724" max="8724" width="3.7109375" style="65" customWidth="1"/>
    <col min="8725" max="8725" width="50.7109375" style="65" customWidth="1"/>
    <col min="8726" max="8726" width="9.7109375" style="65" customWidth="1"/>
    <col min="8727" max="8727" width="10.7109375" style="65" customWidth="1"/>
    <col min="8728" max="8728" width="12.7109375" style="65" customWidth="1"/>
    <col min="8729" max="8730" width="16.7109375" style="65" customWidth="1"/>
    <col min="8731" max="8731" width="19.85546875" style="65" bestFit="1" customWidth="1"/>
    <col min="8732" max="8978" width="16" style="65"/>
    <col min="8979" max="8979" width="9.7109375" style="65" customWidth="1"/>
    <col min="8980" max="8980" width="3.7109375" style="65" customWidth="1"/>
    <col min="8981" max="8981" width="50.7109375" style="65" customWidth="1"/>
    <col min="8982" max="8982" width="9.7109375" style="65" customWidth="1"/>
    <col min="8983" max="8983" width="10.7109375" style="65" customWidth="1"/>
    <col min="8984" max="8984" width="12.7109375" style="65" customWidth="1"/>
    <col min="8985" max="8986" width="16.7109375" style="65" customWidth="1"/>
    <col min="8987" max="8987" width="19.85546875" style="65" bestFit="1" customWidth="1"/>
    <col min="8988" max="9234" width="16" style="65"/>
    <col min="9235" max="9235" width="9.7109375" style="65" customWidth="1"/>
    <col min="9236" max="9236" width="3.7109375" style="65" customWidth="1"/>
    <col min="9237" max="9237" width="50.7109375" style="65" customWidth="1"/>
    <col min="9238" max="9238" width="9.7109375" style="65" customWidth="1"/>
    <col min="9239" max="9239" width="10.7109375" style="65" customWidth="1"/>
    <col min="9240" max="9240" width="12.7109375" style="65" customWidth="1"/>
    <col min="9241" max="9242" width="16.7109375" style="65" customWidth="1"/>
    <col min="9243" max="9243" width="19.85546875" style="65" bestFit="1" customWidth="1"/>
    <col min="9244" max="9490" width="16" style="65"/>
    <col min="9491" max="9491" width="9.7109375" style="65" customWidth="1"/>
    <col min="9492" max="9492" width="3.7109375" style="65" customWidth="1"/>
    <col min="9493" max="9493" width="50.7109375" style="65" customWidth="1"/>
    <col min="9494" max="9494" width="9.7109375" style="65" customWidth="1"/>
    <col min="9495" max="9495" width="10.7109375" style="65" customWidth="1"/>
    <col min="9496" max="9496" width="12.7109375" style="65" customWidth="1"/>
    <col min="9497" max="9498" width="16.7109375" style="65" customWidth="1"/>
    <col min="9499" max="9499" width="19.85546875" style="65" bestFit="1" customWidth="1"/>
    <col min="9500" max="9746" width="16" style="65"/>
    <col min="9747" max="9747" width="9.7109375" style="65" customWidth="1"/>
    <col min="9748" max="9748" width="3.7109375" style="65" customWidth="1"/>
    <col min="9749" max="9749" width="50.7109375" style="65" customWidth="1"/>
    <col min="9750" max="9750" width="9.7109375" style="65" customWidth="1"/>
    <col min="9751" max="9751" width="10.7109375" style="65" customWidth="1"/>
    <col min="9752" max="9752" width="12.7109375" style="65" customWidth="1"/>
    <col min="9753" max="9754" width="16.7109375" style="65" customWidth="1"/>
    <col min="9755" max="9755" width="19.85546875" style="65" bestFit="1" customWidth="1"/>
    <col min="9756" max="10002" width="16" style="65"/>
    <col min="10003" max="10003" width="9.7109375" style="65" customWidth="1"/>
    <col min="10004" max="10004" width="3.7109375" style="65" customWidth="1"/>
    <col min="10005" max="10005" width="50.7109375" style="65" customWidth="1"/>
    <col min="10006" max="10006" width="9.7109375" style="65" customWidth="1"/>
    <col min="10007" max="10007" width="10.7109375" style="65" customWidth="1"/>
    <col min="10008" max="10008" width="12.7109375" style="65" customWidth="1"/>
    <col min="10009" max="10010" width="16.7109375" style="65" customWidth="1"/>
    <col min="10011" max="10011" width="19.85546875" style="65" bestFit="1" customWidth="1"/>
    <col min="10012" max="10258" width="16" style="65"/>
    <col min="10259" max="10259" width="9.7109375" style="65" customWidth="1"/>
    <col min="10260" max="10260" width="3.7109375" style="65" customWidth="1"/>
    <col min="10261" max="10261" width="50.7109375" style="65" customWidth="1"/>
    <col min="10262" max="10262" width="9.7109375" style="65" customWidth="1"/>
    <col min="10263" max="10263" width="10.7109375" style="65" customWidth="1"/>
    <col min="10264" max="10264" width="12.7109375" style="65" customWidth="1"/>
    <col min="10265" max="10266" width="16.7109375" style="65" customWidth="1"/>
    <col min="10267" max="10267" width="19.85546875" style="65" bestFit="1" customWidth="1"/>
    <col min="10268" max="10514" width="16" style="65"/>
    <col min="10515" max="10515" width="9.7109375" style="65" customWidth="1"/>
    <col min="10516" max="10516" width="3.7109375" style="65" customWidth="1"/>
    <col min="10517" max="10517" width="50.7109375" style="65" customWidth="1"/>
    <col min="10518" max="10518" width="9.7109375" style="65" customWidth="1"/>
    <col min="10519" max="10519" width="10.7109375" style="65" customWidth="1"/>
    <col min="10520" max="10520" width="12.7109375" style="65" customWidth="1"/>
    <col min="10521" max="10522" width="16.7109375" style="65" customWidth="1"/>
    <col min="10523" max="10523" width="19.85546875" style="65" bestFit="1" customWidth="1"/>
    <col min="10524" max="10770" width="16" style="65"/>
    <col min="10771" max="10771" width="9.7109375" style="65" customWidth="1"/>
    <col min="10772" max="10772" width="3.7109375" style="65" customWidth="1"/>
    <col min="10773" max="10773" width="50.7109375" style="65" customWidth="1"/>
    <col min="10774" max="10774" width="9.7109375" style="65" customWidth="1"/>
    <col min="10775" max="10775" width="10.7109375" style="65" customWidth="1"/>
    <col min="10776" max="10776" width="12.7109375" style="65" customWidth="1"/>
    <col min="10777" max="10778" width="16.7109375" style="65" customWidth="1"/>
    <col min="10779" max="10779" width="19.85546875" style="65" bestFit="1" customWidth="1"/>
    <col min="10780" max="11026" width="16" style="65"/>
    <col min="11027" max="11027" width="9.7109375" style="65" customWidth="1"/>
    <col min="11028" max="11028" width="3.7109375" style="65" customWidth="1"/>
    <col min="11029" max="11029" width="50.7109375" style="65" customWidth="1"/>
    <col min="11030" max="11030" width="9.7109375" style="65" customWidth="1"/>
    <col min="11031" max="11031" width="10.7109375" style="65" customWidth="1"/>
    <col min="11032" max="11032" width="12.7109375" style="65" customWidth="1"/>
    <col min="11033" max="11034" width="16.7109375" style="65" customWidth="1"/>
    <col min="11035" max="11035" width="19.85546875" style="65" bestFit="1" customWidth="1"/>
    <col min="11036" max="11282" width="16" style="65"/>
    <col min="11283" max="11283" width="9.7109375" style="65" customWidth="1"/>
    <col min="11284" max="11284" width="3.7109375" style="65" customWidth="1"/>
    <col min="11285" max="11285" width="50.7109375" style="65" customWidth="1"/>
    <col min="11286" max="11286" width="9.7109375" style="65" customWidth="1"/>
    <col min="11287" max="11287" width="10.7109375" style="65" customWidth="1"/>
    <col min="11288" max="11288" width="12.7109375" style="65" customWidth="1"/>
    <col min="11289" max="11290" width="16.7109375" style="65" customWidth="1"/>
    <col min="11291" max="11291" width="19.85546875" style="65" bestFit="1" customWidth="1"/>
    <col min="11292" max="11538" width="16" style="65"/>
    <col min="11539" max="11539" width="9.7109375" style="65" customWidth="1"/>
    <col min="11540" max="11540" width="3.7109375" style="65" customWidth="1"/>
    <col min="11541" max="11541" width="50.7109375" style="65" customWidth="1"/>
    <col min="11542" max="11542" width="9.7109375" style="65" customWidth="1"/>
    <col min="11543" max="11543" width="10.7109375" style="65" customWidth="1"/>
    <col min="11544" max="11544" width="12.7109375" style="65" customWidth="1"/>
    <col min="11545" max="11546" width="16.7109375" style="65" customWidth="1"/>
    <col min="11547" max="11547" width="19.85546875" style="65" bestFit="1" customWidth="1"/>
    <col min="11548" max="11794" width="16" style="65"/>
    <col min="11795" max="11795" width="9.7109375" style="65" customWidth="1"/>
    <col min="11796" max="11796" width="3.7109375" style="65" customWidth="1"/>
    <col min="11797" max="11797" width="50.7109375" style="65" customWidth="1"/>
    <col min="11798" max="11798" width="9.7109375" style="65" customWidth="1"/>
    <col min="11799" max="11799" width="10.7109375" style="65" customWidth="1"/>
    <col min="11800" max="11800" width="12.7109375" style="65" customWidth="1"/>
    <col min="11801" max="11802" width="16.7109375" style="65" customWidth="1"/>
    <col min="11803" max="11803" width="19.85546875" style="65" bestFit="1" customWidth="1"/>
    <col min="11804" max="12050" width="16" style="65"/>
    <col min="12051" max="12051" width="9.7109375" style="65" customWidth="1"/>
    <col min="12052" max="12052" width="3.7109375" style="65" customWidth="1"/>
    <col min="12053" max="12053" width="50.7109375" style="65" customWidth="1"/>
    <col min="12054" max="12054" width="9.7109375" style="65" customWidth="1"/>
    <col min="12055" max="12055" width="10.7109375" style="65" customWidth="1"/>
    <col min="12056" max="12056" width="12.7109375" style="65" customWidth="1"/>
    <col min="12057" max="12058" width="16.7109375" style="65" customWidth="1"/>
    <col min="12059" max="12059" width="19.85546875" style="65" bestFit="1" customWidth="1"/>
    <col min="12060" max="12306" width="16" style="65"/>
    <col min="12307" max="12307" width="9.7109375" style="65" customWidth="1"/>
    <col min="12308" max="12308" width="3.7109375" style="65" customWidth="1"/>
    <col min="12309" max="12309" width="50.7109375" style="65" customWidth="1"/>
    <col min="12310" max="12310" width="9.7109375" style="65" customWidth="1"/>
    <col min="12311" max="12311" width="10.7109375" style="65" customWidth="1"/>
    <col min="12312" max="12312" width="12.7109375" style="65" customWidth="1"/>
    <col min="12313" max="12314" width="16.7109375" style="65" customWidth="1"/>
    <col min="12315" max="12315" width="19.85546875" style="65" bestFit="1" customWidth="1"/>
    <col min="12316" max="12562" width="16" style="65"/>
    <col min="12563" max="12563" width="9.7109375" style="65" customWidth="1"/>
    <col min="12564" max="12564" width="3.7109375" style="65" customWidth="1"/>
    <col min="12565" max="12565" width="50.7109375" style="65" customWidth="1"/>
    <col min="12566" max="12566" width="9.7109375" style="65" customWidth="1"/>
    <col min="12567" max="12567" width="10.7109375" style="65" customWidth="1"/>
    <col min="12568" max="12568" width="12.7109375" style="65" customWidth="1"/>
    <col min="12569" max="12570" width="16.7109375" style="65" customWidth="1"/>
    <col min="12571" max="12571" width="19.85546875" style="65" bestFit="1" customWidth="1"/>
    <col min="12572" max="12818" width="16" style="65"/>
    <col min="12819" max="12819" width="9.7109375" style="65" customWidth="1"/>
    <col min="12820" max="12820" width="3.7109375" style="65" customWidth="1"/>
    <col min="12821" max="12821" width="50.7109375" style="65" customWidth="1"/>
    <col min="12822" max="12822" width="9.7109375" style="65" customWidth="1"/>
    <col min="12823" max="12823" width="10.7109375" style="65" customWidth="1"/>
    <col min="12824" max="12824" width="12.7109375" style="65" customWidth="1"/>
    <col min="12825" max="12826" width="16.7109375" style="65" customWidth="1"/>
    <col min="12827" max="12827" width="19.85546875" style="65" bestFit="1" customWidth="1"/>
    <col min="12828" max="13074" width="16" style="65"/>
    <col min="13075" max="13075" width="9.7109375" style="65" customWidth="1"/>
    <col min="13076" max="13076" width="3.7109375" style="65" customWidth="1"/>
    <col min="13077" max="13077" width="50.7109375" style="65" customWidth="1"/>
    <col min="13078" max="13078" width="9.7109375" style="65" customWidth="1"/>
    <col min="13079" max="13079" width="10.7109375" style="65" customWidth="1"/>
    <col min="13080" max="13080" width="12.7109375" style="65" customWidth="1"/>
    <col min="13081" max="13082" width="16.7109375" style="65" customWidth="1"/>
    <col min="13083" max="13083" width="19.85546875" style="65" bestFit="1" customWidth="1"/>
    <col min="13084" max="13330" width="16" style="65"/>
    <col min="13331" max="13331" width="9.7109375" style="65" customWidth="1"/>
    <col min="13332" max="13332" width="3.7109375" style="65" customWidth="1"/>
    <col min="13333" max="13333" width="50.7109375" style="65" customWidth="1"/>
    <col min="13334" max="13334" width="9.7109375" style="65" customWidth="1"/>
    <col min="13335" max="13335" width="10.7109375" style="65" customWidth="1"/>
    <col min="13336" max="13336" width="12.7109375" style="65" customWidth="1"/>
    <col min="13337" max="13338" width="16.7109375" style="65" customWidth="1"/>
    <col min="13339" max="13339" width="19.85546875" style="65" bestFit="1" customWidth="1"/>
    <col min="13340" max="13586" width="16" style="65"/>
    <col min="13587" max="13587" width="9.7109375" style="65" customWidth="1"/>
    <col min="13588" max="13588" width="3.7109375" style="65" customWidth="1"/>
    <col min="13589" max="13589" width="50.7109375" style="65" customWidth="1"/>
    <col min="13590" max="13590" width="9.7109375" style="65" customWidth="1"/>
    <col min="13591" max="13591" width="10.7109375" style="65" customWidth="1"/>
    <col min="13592" max="13592" width="12.7109375" style="65" customWidth="1"/>
    <col min="13593" max="13594" width="16.7109375" style="65" customWidth="1"/>
    <col min="13595" max="13595" width="19.85546875" style="65" bestFit="1" customWidth="1"/>
    <col min="13596" max="13842" width="16" style="65"/>
    <col min="13843" max="13843" width="9.7109375" style="65" customWidth="1"/>
    <col min="13844" max="13844" width="3.7109375" style="65" customWidth="1"/>
    <col min="13845" max="13845" width="50.7109375" style="65" customWidth="1"/>
    <col min="13846" max="13846" width="9.7109375" style="65" customWidth="1"/>
    <col min="13847" max="13847" width="10.7109375" style="65" customWidth="1"/>
    <col min="13848" max="13848" width="12.7109375" style="65" customWidth="1"/>
    <col min="13849" max="13850" width="16.7109375" style="65" customWidth="1"/>
    <col min="13851" max="13851" width="19.85546875" style="65" bestFit="1" customWidth="1"/>
    <col min="13852" max="14098" width="16" style="65"/>
    <col min="14099" max="14099" width="9.7109375" style="65" customWidth="1"/>
    <col min="14100" max="14100" width="3.7109375" style="65" customWidth="1"/>
    <col min="14101" max="14101" width="50.7109375" style="65" customWidth="1"/>
    <col min="14102" max="14102" width="9.7109375" style="65" customWidth="1"/>
    <col min="14103" max="14103" width="10.7109375" style="65" customWidth="1"/>
    <col min="14104" max="14104" width="12.7109375" style="65" customWidth="1"/>
    <col min="14105" max="14106" width="16.7109375" style="65" customWidth="1"/>
    <col min="14107" max="14107" width="19.85546875" style="65" bestFit="1" customWidth="1"/>
    <col min="14108" max="14354" width="16" style="65"/>
    <col min="14355" max="14355" width="9.7109375" style="65" customWidth="1"/>
    <col min="14356" max="14356" width="3.7109375" style="65" customWidth="1"/>
    <col min="14357" max="14357" width="50.7109375" style="65" customWidth="1"/>
    <col min="14358" max="14358" width="9.7109375" style="65" customWidth="1"/>
    <col min="14359" max="14359" width="10.7109375" style="65" customWidth="1"/>
    <col min="14360" max="14360" width="12.7109375" style="65" customWidth="1"/>
    <col min="14361" max="14362" width="16.7109375" style="65" customWidth="1"/>
    <col min="14363" max="14363" width="19.85546875" style="65" bestFit="1" customWidth="1"/>
    <col min="14364" max="14610" width="16" style="65"/>
    <col min="14611" max="14611" width="9.7109375" style="65" customWidth="1"/>
    <col min="14612" max="14612" width="3.7109375" style="65" customWidth="1"/>
    <col min="14613" max="14613" width="50.7109375" style="65" customWidth="1"/>
    <col min="14614" max="14614" width="9.7109375" style="65" customWidth="1"/>
    <col min="14615" max="14615" width="10.7109375" style="65" customWidth="1"/>
    <col min="14616" max="14616" width="12.7109375" style="65" customWidth="1"/>
    <col min="14617" max="14618" width="16.7109375" style="65" customWidth="1"/>
    <col min="14619" max="14619" width="19.85546875" style="65" bestFit="1" customWidth="1"/>
    <col min="14620" max="14866" width="16" style="65"/>
    <col min="14867" max="14867" width="9.7109375" style="65" customWidth="1"/>
    <col min="14868" max="14868" width="3.7109375" style="65" customWidth="1"/>
    <col min="14869" max="14869" width="50.7109375" style="65" customWidth="1"/>
    <col min="14870" max="14870" width="9.7109375" style="65" customWidth="1"/>
    <col min="14871" max="14871" width="10.7109375" style="65" customWidth="1"/>
    <col min="14872" max="14872" width="12.7109375" style="65" customWidth="1"/>
    <col min="14873" max="14874" width="16.7109375" style="65" customWidth="1"/>
    <col min="14875" max="14875" width="19.85546875" style="65" bestFit="1" customWidth="1"/>
    <col min="14876" max="15122" width="16" style="65"/>
    <col min="15123" max="15123" width="9.7109375" style="65" customWidth="1"/>
    <col min="15124" max="15124" width="3.7109375" style="65" customWidth="1"/>
    <col min="15125" max="15125" width="50.7109375" style="65" customWidth="1"/>
    <col min="15126" max="15126" width="9.7109375" style="65" customWidth="1"/>
    <col min="15127" max="15127" width="10.7109375" style="65" customWidth="1"/>
    <col min="15128" max="15128" width="12.7109375" style="65" customWidth="1"/>
    <col min="15129" max="15130" width="16.7109375" style="65" customWidth="1"/>
    <col min="15131" max="15131" width="19.85546875" style="65" bestFit="1" customWidth="1"/>
    <col min="15132" max="15378" width="16" style="65"/>
    <col min="15379" max="15379" width="9.7109375" style="65" customWidth="1"/>
    <col min="15380" max="15380" width="3.7109375" style="65" customWidth="1"/>
    <col min="15381" max="15381" width="50.7109375" style="65" customWidth="1"/>
    <col min="15382" max="15382" width="9.7109375" style="65" customWidth="1"/>
    <col min="15383" max="15383" width="10.7109375" style="65" customWidth="1"/>
    <col min="15384" max="15384" width="12.7109375" style="65" customWidth="1"/>
    <col min="15385" max="15386" width="16.7109375" style="65" customWidth="1"/>
    <col min="15387" max="15387" width="19.85546875" style="65" bestFit="1" customWidth="1"/>
    <col min="15388" max="15634" width="16" style="65"/>
    <col min="15635" max="15635" width="9.7109375" style="65" customWidth="1"/>
    <col min="15636" max="15636" width="3.7109375" style="65" customWidth="1"/>
    <col min="15637" max="15637" width="50.7109375" style="65" customWidth="1"/>
    <col min="15638" max="15638" width="9.7109375" style="65" customWidth="1"/>
    <col min="15639" max="15639" width="10.7109375" style="65" customWidth="1"/>
    <col min="15640" max="15640" width="12.7109375" style="65" customWidth="1"/>
    <col min="15641" max="15642" width="16.7109375" style="65" customWidth="1"/>
    <col min="15643" max="15643" width="19.85546875" style="65" bestFit="1" customWidth="1"/>
    <col min="15644" max="15890" width="16" style="65"/>
    <col min="15891" max="15891" width="9.7109375" style="65" customWidth="1"/>
    <col min="15892" max="15892" width="3.7109375" style="65" customWidth="1"/>
    <col min="15893" max="15893" width="50.7109375" style="65" customWidth="1"/>
    <col min="15894" max="15894" width="9.7109375" style="65" customWidth="1"/>
    <col min="15895" max="15895" width="10.7109375" style="65" customWidth="1"/>
    <col min="15896" max="15896" width="12.7109375" style="65" customWidth="1"/>
    <col min="15897" max="15898" width="16.7109375" style="65" customWidth="1"/>
    <col min="15899" max="15899" width="19.85546875" style="65" bestFit="1" customWidth="1"/>
    <col min="15900" max="16384" width="16" style="65"/>
  </cols>
  <sheetData>
    <row r="1" spans="1:7" ht="15" x14ac:dyDescent="0.25">
      <c r="A1" s="208" t="s">
        <v>135</v>
      </c>
      <c r="B1" s="209"/>
      <c r="C1" s="209"/>
      <c r="D1" s="209"/>
      <c r="E1" s="209"/>
      <c r="F1" s="63"/>
      <c r="G1" s="64" t="s">
        <v>0</v>
      </c>
    </row>
    <row r="2" spans="1:7" ht="12.75" customHeight="1" x14ac:dyDescent="0.25">
      <c r="A2" s="66" t="s">
        <v>183</v>
      </c>
      <c r="B2" s="67"/>
      <c r="C2" s="68"/>
      <c r="D2" s="69"/>
      <c r="E2" s="28"/>
      <c r="G2" s="71" t="s">
        <v>137</v>
      </c>
    </row>
    <row r="3" spans="1:7" ht="12.75" customHeight="1" thickBot="1" x14ac:dyDescent="0.3">
      <c r="A3" s="66" t="s">
        <v>136</v>
      </c>
      <c r="B3" s="67"/>
      <c r="C3" s="68"/>
      <c r="D3" s="68"/>
      <c r="E3" s="72"/>
      <c r="F3" s="210"/>
      <c r="G3" s="211"/>
    </row>
    <row r="4" spans="1:7" s="73" customFormat="1" ht="18.95" customHeight="1" x14ac:dyDescent="0.25">
      <c r="A4" s="66"/>
      <c r="B4" s="67"/>
      <c r="C4" s="68"/>
      <c r="D4" s="68"/>
      <c r="E4" s="72"/>
      <c r="F4" s="214" t="s">
        <v>144</v>
      </c>
      <c r="G4" s="215"/>
    </row>
    <row r="5" spans="1:7" x14ac:dyDescent="0.25">
      <c r="A5" s="74" t="s">
        <v>1</v>
      </c>
      <c r="B5" s="75"/>
      <c r="C5" s="76"/>
      <c r="D5" s="77"/>
      <c r="E5" s="12"/>
      <c r="F5" s="212"/>
      <c r="G5" s="213"/>
    </row>
    <row r="6" spans="1:7" ht="12.75" customHeight="1" x14ac:dyDescent="0.25">
      <c r="A6" s="78"/>
      <c r="B6" s="79"/>
      <c r="C6" s="80"/>
      <c r="D6" s="81"/>
      <c r="E6" s="13"/>
      <c r="F6" s="82"/>
      <c r="G6" s="83"/>
    </row>
    <row r="7" spans="1:7" ht="12.75" customHeight="1" x14ac:dyDescent="0.25">
      <c r="A7" s="84" t="s">
        <v>2</v>
      </c>
      <c r="B7" s="85"/>
      <c r="C7" s="86" t="s">
        <v>3</v>
      </c>
      <c r="D7" s="87" t="s">
        <v>4</v>
      </c>
      <c r="E7" s="14" t="s">
        <v>5</v>
      </c>
      <c r="F7" s="88" t="s">
        <v>6</v>
      </c>
      <c r="G7" s="89" t="s">
        <v>7</v>
      </c>
    </row>
    <row r="8" spans="1:7" ht="12.75" customHeight="1" x14ac:dyDescent="0.25">
      <c r="A8" s="90"/>
      <c r="B8" s="91"/>
      <c r="C8" s="92"/>
      <c r="D8" s="93"/>
      <c r="E8" s="15"/>
      <c r="F8" s="88"/>
      <c r="G8" s="89"/>
    </row>
    <row r="9" spans="1:7" x14ac:dyDescent="0.25">
      <c r="A9" s="94"/>
      <c r="B9" s="79"/>
      <c r="C9" s="95"/>
      <c r="D9" s="81"/>
      <c r="E9" s="14"/>
      <c r="F9" s="96"/>
      <c r="G9" s="97"/>
    </row>
    <row r="10" spans="1:7" x14ac:dyDescent="0.25">
      <c r="A10" s="66"/>
      <c r="B10" s="85"/>
      <c r="C10" s="98" t="s">
        <v>8</v>
      </c>
      <c r="D10" s="87"/>
      <c r="E10" s="14"/>
      <c r="F10" s="99"/>
      <c r="G10" s="100"/>
    </row>
    <row r="11" spans="1:7" x14ac:dyDescent="0.25">
      <c r="A11" s="66"/>
      <c r="B11" s="85"/>
      <c r="C11" s="68"/>
      <c r="D11" s="87"/>
      <c r="E11" s="14"/>
      <c r="F11" s="99"/>
      <c r="G11" s="100"/>
    </row>
    <row r="12" spans="1:7" ht="24" x14ac:dyDescent="0.25">
      <c r="A12" s="66" t="s">
        <v>9</v>
      </c>
      <c r="B12" s="85"/>
      <c r="C12" s="101" t="s">
        <v>10</v>
      </c>
      <c r="D12" s="87"/>
      <c r="E12" s="14"/>
      <c r="F12" s="99"/>
      <c r="G12" s="100"/>
    </row>
    <row r="13" spans="1:7" x14ac:dyDescent="0.25">
      <c r="A13" s="66"/>
      <c r="B13" s="102"/>
      <c r="C13" s="103"/>
      <c r="D13" s="87"/>
      <c r="E13" s="14"/>
      <c r="F13" s="99"/>
      <c r="G13" s="100"/>
    </row>
    <row r="14" spans="1:7" x14ac:dyDescent="0.25">
      <c r="A14" s="66" t="s">
        <v>11</v>
      </c>
      <c r="B14" s="102"/>
      <c r="C14" s="103" t="s">
        <v>12</v>
      </c>
      <c r="D14" s="87" t="s">
        <v>13</v>
      </c>
      <c r="E14" s="14">
        <v>1</v>
      </c>
      <c r="F14" s="58"/>
      <c r="G14" s="29">
        <f t="shared" ref="G14" si="0">ROUND($E14*F14,2)</f>
        <v>0</v>
      </c>
    </row>
    <row r="15" spans="1:7" x14ac:dyDescent="0.25">
      <c r="A15" s="66"/>
      <c r="B15" s="102"/>
      <c r="C15" s="103" t="s">
        <v>14</v>
      </c>
      <c r="D15" s="87"/>
      <c r="E15" s="14"/>
      <c r="F15" s="104"/>
      <c r="G15" s="100"/>
    </row>
    <row r="16" spans="1:7" x14ac:dyDescent="0.25">
      <c r="A16" s="66"/>
      <c r="B16" s="71" t="s">
        <v>15</v>
      </c>
      <c r="C16" s="105" t="s">
        <v>163</v>
      </c>
      <c r="D16" s="87"/>
      <c r="E16" s="14"/>
      <c r="F16" s="104"/>
      <c r="G16" s="100"/>
    </row>
    <row r="17" spans="1:7" x14ac:dyDescent="0.25">
      <c r="A17" s="66"/>
      <c r="B17" s="71" t="s">
        <v>18</v>
      </c>
      <c r="C17" s="105" t="s">
        <v>164</v>
      </c>
      <c r="D17" s="87"/>
      <c r="E17" s="14"/>
      <c r="F17" s="104"/>
      <c r="G17" s="100"/>
    </row>
    <row r="18" spans="1:7" x14ac:dyDescent="0.25">
      <c r="A18" s="66"/>
      <c r="B18" s="71" t="s">
        <v>28</v>
      </c>
      <c r="C18" s="105" t="s">
        <v>165</v>
      </c>
      <c r="D18" s="87"/>
      <c r="E18" s="14"/>
      <c r="F18" s="104"/>
      <c r="G18" s="100"/>
    </row>
    <row r="19" spans="1:7" x14ac:dyDescent="0.25">
      <c r="A19" s="66"/>
      <c r="B19" s="102"/>
      <c r="C19" s="103"/>
      <c r="D19" s="87"/>
      <c r="E19" s="14"/>
      <c r="F19" s="104"/>
      <c r="G19" s="100"/>
    </row>
    <row r="20" spans="1:7" x14ac:dyDescent="0.25">
      <c r="A20" s="66" t="s">
        <v>151</v>
      </c>
      <c r="B20" s="102"/>
      <c r="C20" s="105" t="s">
        <v>166</v>
      </c>
      <c r="D20" s="87"/>
      <c r="E20" s="14"/>
      <c r="F20" s="104"/>
      <c r="G20" s="100"/>
    </row>
    <row r="21" spans="1:7" x14ac:dyDescent="0.25">
      <c r="A21" s="66"/>
      <c r="B21" s="102"/>
      <c r="C21" s="105" t="s">
        <v>167</v>
      </c>
      <c r="D21" s="87"/>
      <c r="E21" s="14"/>
      <c r="F21" s="104"/>
      <c r="G21" s="100"/>
    </row>
    <row r="22" spans="1:7" x14ac:dyDescent="0.25">
      <c r="A22" s="66"/>
      <c r="B22" s="102"/>
      <c r="C22" s="103"/>
      <c r="D22" s="87"/>
      <c r="E22" s="14"/>
      <c r="F22" s="104"/>
      <c r="G22" s="100"/>
    </row>
    <row r="23" spans="1:7" x14ac:dyDescent="0.25">
      <c r="A23" s="66"/>
      <c r="B23" s="85" t="s">
        <v>15</v>
      </c>
      <c r="C23" s="103" t="s">
        <v>16</v>
      </c>
      <c r="D23" s="87"/>
      <c r="E23" s="14"/>
      <c r="F23" s="104"/>
      <c r="G23" s="100"/>
    </row>
    <row r="24" spans="1:7" x14ac:dyDescent="0.25">
      <c r="A24" s="66"/>
      <c r="B24" s="85"/>
      <c r="C24" s="105" t="s">
        <v>145</v>
      </c>
      <c r="D24" s="87" t="s">
        <v>17</v>
      </c>
      <c r="E24" s="14">
        <v>1</v>
      </c>
      <c r="F24" s="58"/>
      <c r="G24" s="29">
        <f t="shared" ref="G24:G25" si="1">ROUND($E24*F24,2)</f>
        <v>0</v>
      </c>
    </row>
    <row r="25" spans="1:7" x14ac:dyDescent="0.25">
      <c r="A25" s="66"/>
      <c r="B25" s="85"/>
      <c r="C25" s="105" t="s">
        <v>146</v>
      </c>
      <c r="D25" s="87" t="s">
        <v>17</v>
      </c>
      <c r="E25" s="14">
        <v>1</v>
      </c>
      <c r="F25" s="58"/>
      <c r="G25" s="29">
        <f t="shared" si="1"/>
        <v>0</v>
      </c>
    </row>
    <row r="26" spans="1:7" x14ac:dyDescent="0.25">
      <c r="A26" s="66"/>
      <c r="B26" s="85"/>
      <c r="C26" s="103"/>
      <c r="D26" s="87"/>
      <c r="E26" s="14"/>
      <c r="F26" s="104"/>
      <c r="G26" s="100"/>
    </row>
    <row r="27" spans="1:7" x14ac:dyDescent="0.25">
      <c r="A27" s="66"/>
      <c r="B27" s="85"/>
      <c r="C27" s="103"/>
      <c r="D27" s="87"/>
      <c r="E27" s="14"/>
      <c r="F27" s="104"/>
      <c r="G27" s="100"/>
    </row>
    <row r="28" spans="1:7" x14ac:dyDescent="0.25">
      <c r="A28" s="66"/>
      <c r="B28" s="85" t="s">
        <v>18</v>
      </c>
      <c r="C28" s="103" t="s">
        <v>19</v>
      </c>
      <c r="D28" s="87"/>
      <c r="E28" s="14"/>
      <c r="F28" s="104"/>
      <c r="G28" s="100"/>
    </row>
    <row r="29" spans="1:7" x14ac:dyDescent="0.25">
      <c r="A29" s="66"/>
      <c r="B29" s="85"/>
      <c r="C29" s="105" t="s">
        <v>147</v>
      </c>
      <c r="D29" s="87" t="s">
        <v>17</v>
      </c>
      <c r="E29" s="14">
        <v>1</v>
      </c>
      <c r="F29" s="58"/>
      <c r="G29" s="29">
        <f t="shared" ref="G29:G32" si="2">ROUND($E29*F29,2)</f>
        <v>0</v>
      </c>
    </row>
    <row r="30" spans="1:7" x14ac:dyDescent="0.25">
      <c r="A30" s="66"/>
      <c r="B30" s="85"/>
      <c r="C30" s="105" t="s">
        <v>148</v>
      </c>
      <c r="D30" s="87" t="s">
        <v>17</v>
      </c>
      <c r="E30" s="14">
        <v>1</v>
      </c>
      <c r="F30" s="58"/>
      <c r="G30" s="29">
        <f t="shared" si="2"/>
        <v>0</v>
      </c>
    </row>
    <row r="31" spans="1:7" x14ac:dyDescent="0.25">
      <c r="A31" s="66"/>
      <c r="B31" s="85"/>
      <c r="C31" s="105" t="s">
        <v>149</v>
      </c>
      <c r="D31" s="87" t="s">
        <v>17</v>
      </c>
      <c r="E31" s="14">
        <v>1</v>
      </c>
      <c r="F31" s="58"/>
      <c r="G31" s="29">
        <f t="shared" si="2"/>
        <v>0</v>
      </c>
    </row>
    <row r="32" spans="1:7" x14ac:dyDescent="0.25">
      <c r="A32" s="66"/>
      <c r="B32" s="85"/>
      <c r="C32" s="105" t="s">
        <v>150</v>
      </c>
      <c r="D32" s="87" t="s">
        <v>17</v>
      </c>
      <c r="E32" s="14">
        <v>1</v>
      </c>
      <c r="F32" s="58"/>
      <c r="G32" s="29">
        <f t="shared" si="2"/>
        <v>0</v>
      </c>
    </row>
    <row r="33" spans="1:7" x14ac:dyDescent="0.25">
      <c r="A33" s="66"/>
      <c r="B33" s="85"/>
      <c r="C33" s="105" t="s">
        <v>179</v>
      </c>
      <c r="D33" s="87" t="s">
        <v>17</v>
      </c>
      <c r="E33" s="14">
        <v>1</v>
      </c>
      <c r="F33" s="58"/>
      <c r="G33" s="29">
        <f t="shared" ref="G33" si="3">ROUND($E33*F33,2)</f>
        <v>0</v>
      </c>
    </row>
    <row r="34" spans="1:7" x14ac:dyDescent="0.25">
      <c r="A34" s="66"/>
      <c r="B34" s="85"/>
      <c r="C34" s="103"/>
      <c r="D34" s="87"/>
      <c r="E34" s="14"/>
      <c r="F34" s="99"/>
      <c r="G34" s="100"/>
    </row>
    <row r="35" spans="1:7" ht="24" x14ac:dyDescent="0.25">
      <c r="A35" s="106" t="s">
        <v>153</v>
      </c>
      <c r="B35" s="85" t="s">
        <v>15</v>
      </c>
      <c r="C35" s="103" t="s">
        <v>20</v>
      </c>
      <c r="D35" s="87" t="s">
        <v>21</v>
      </c>
      <c r="E35" s="14">
        <v>1</v>
      </c>
      <c r="F35" s="107">
        <v>15000</v>
      </c>
      <c r="G35" s="29">
        <f t="shared" ref="G35" si="4">ROUND($E35*F35,2)</f>
        <v>15000</v>
      </c>
    </row>
    <row r="36" spans="1:7" x14ac:dyDescent="0.25">
      <c r="A36" s="108"/>
      <c r="B36" s="85"/>
      <c r="C36" s="103"/>
      <c r="D36" s="87"/>
      <c r="E36" s="14"/>
      <c r="F36" s="99"/>
      <c r="G36" s="100"/>
    </row>
    <row r="37" spans="1:7" ht="24" x14ac:dyDescent="0.25">
      <c r="A37" s="66"/>
      <c r="B37" s="85" t="s">
        <v>18</v>
      </c>
      <c r="C37" s="105" t="s">
        <v>168</v>
      </c>
      <c r="D37" s="87" t="s">
        <v>22</v>
      </c>
      <c r="E37" s="48">
        <f>G35</f>
        <v>15000</v>
      </c>
      <c r="F37" s="59"/>
      <c r="G37" s="29">
        <f t="shared" ref="G37" si="5">ROUND($E37*F37,2)</f>
        <v>0</v>
      </c>
    </row>
    <row r="38" spans="1:7" x14ac:dyDescent="0.25">
      <c r="A38" s="66"/>
      <c r="B38" s="85"/>
      <c r="C38" s="103"/>
      <c r="D38" s="87"/>
      <c r="E38" s="14"/>
      <c r="F38" s="99"/>
      <c r="G38" s="100"/>
    </row>
    <row r="39" spans="1:7" x14ac:dyDescent="0.25">
      <c r="A39" s="66" t="s">
        <v>23</v>
      </c>
      <c r="B39" s="85"/>
      <c r="C39" s="103" t="s">
        <v>24</v>
      </c>
      <c r="D39" s="87"/>
      <c r="E39" s="14"/>
      <c r="F39" s="99"/>
      <c r="G39" s="100"/>
    </row>
    <row r="40" spans="1:7" ht="24" x14ac:dyDescent="0.25">
      <c r="A40" s="66"/>
      <c r="B40" s="85"/>
      <c r="C40" s="103" t="s">
        <v>25</v>
      </c>
      <c r="D40" s="87"/>
      <c r="E40" s="14"/>
      <c r="F40" s="99"/>
      <c r="G40" s="100"/>
    </row>
    <row r="41" spans="1:7" x14ac:dyDescent="0.25">
      <c r="A41" s="66"/>
      <c r="B41" s="85"/>
      <c r="C41" s="103"/>
      <c r="D41" s="87"/>
      <c r="E41" s="14"/>
      <c r="F41" s="99"/>
      <c r="G41" s="100"/>
    </row>
    <row r="42" spans="1:7" x14ac:dyDescent="0.25">
      <c r="A42" s="66"/>
      <c r="B42" s="85" t="s">
        <v>15</v>
      </c>
      <c r="C42" s="103" t="s">
        <v>26</v>
      </c>
      <c r="D42" s="87" t="s">
        <v>21</v>
      </c>
      <c r="E42" s="14">
        <v>1</v>
      </c>
      <c r="F42" s="107">
        <v>15000</v>
      </c>
      <c r="G42" s="29">
        <f t="shared" ref="G42" si="6">ROUND($E42*F42,2)</f>
        <v>15000</v>
      </c>
    </row>
    <row r="43" spans="1:7" x14ac:dyDescent="0.25">
      <c r="A43" s="66"/>
      <c r="B43" s="85"/>
      <c r="C43" s="103"/>
      <c r="D43" s="87"/>
      <c r="E43" s="14"/>
      <c r="F43" s="99"/>
      <c r="G43" s="100"/>
    </row>
    <row r="44" spans="1:7" x14ac:dyDescent="0.25">
      <c r="A44" s="66"/>
      <c r="B44" s="85" t="s">
        <v>18</v>
      </c>
      <c r="C44" s="103" t="s">
        <v>27</v>
      </c>
      <c r="D44" s="87" t="s">
        <v>21</v>
      </c>
      <c r="E44" s="14">
        <v>1</v>
      </c>
      <c r="F44" s="107">
        <v>14200</v>
      </c>
      <c r="G44" s="29">
        <f t="shared" ref="G44" si="7">ROUND($E44*F44,2)</f>
        <v>14200</v>
      </c>
    </row>
    <row r="45" spans="1:7" x14ac:dyDescent="0.25">
      <c r="A45" s="66"/>
      <c r="B45" s="85"/>
      <c r="C45" s="103"/>
      <c r="D45" s="87"/>
      <c r="E45" s="14"/>
      <c r="F45" s="99"/>
      <c r="G45" s="100"/>
    </row>
    <row r="46" spans="1:7" ht="24" x14ac:dyDescent="0.25">
      <c r="A46" s="66"/>
      <c r="B46" s="85" t="s">
        <v>28</v>
      </c>
      <c r="C46" s="105" t="s">
        <v>169</v>
      </c>
      <c r="D46" s="87" t="s">
        <v>22</v>
      </c>
      <c r="E46" s="48">
        <f>SUM(G42:G44)</f>
        <v>29200</v>
      </c>
      <c r="F46" s="59"/>
      <c r="G46" s="29">
        <f t="shared" ref="G46" si="8">ROUND($E46*F46,2)</f>
        <v>0</v>
      </c>
    </row>
    <row r="47" spans="1:7" x14ac:dyDescent="0.25">
      <c r="A47" s="66"/>
      <c r="B47" s="85"/>
      <c r="C47" s="103"/>
      <c r="D47" s="87"/>
      <c r="E47" s="14"/>
      <c r="F47" s="99"/>
      <c r="G47" s="100"/>
    </row>
    <row r="48" spans="1:7" x14ac:dyDescent="0.25">
      <c r="A48" s="66"/>
      <c r="B48" s="85"/>
      <c r="C48" s="103" t="s">
        <v>29</v>
      </c>
      <c r="D48" s="87"/>
      <c r="E48" s="14"/>
      <c r="F48" s="99"/>
      <c r="G48" s="100"/>
    </row>
    <row r="49" spans="1:7" ht="24" customHeight="1" x14ac:dyDescent="0.25">
      <c r="A49" s="66"/>
      <c r="B49" s="85"/>
      <c r="C49" s="103" t="s">
        <v>30</v>
      </c>
      <c r="D49" s="87"/>
      <c r="E49" s="14"/>
      <c r="F49" s="99"/>
      <c r="G49" s="100"/>
    </row>
    <row r="50" spans="1:7" x14ac:dyDescent="0.25">
      <c r="A50" s="66"/>
      <c r="B50" s="85"/>
      <c r="C50" s="103"/>
      <c r="D50" s="87"/>
      <c r="E50" s="14"/>
      <c r="F50" s="99"/>
      <c r="G50" s="100"/>
    </row>
    <row r="51" spans="1:7" ht="24" x14ac:dyDescent="0.25">
      <c r="A51" s="66"/>
      <c r="B51" s="85"/>
      <c r="C51" s="103" t="s">
        <v>31</v>
      </c>
      <c r="D51" s="87"/>
      <c r="E51" s="14"/>
      <c r="F51" s="99"/>
      <c r="G51" s="100"/>
    </row>
    <row r="52" spans="1:7" x14ac:dyDescent="0.25">
      <c r="A52" s="66"/>
      <c r="B52" s="85"/>
      <c r="C52" s="103"/>
      <c r="D52" s="87"/>
      <c r="E52" s="14"/>
      <c r="F52" s="99"/>
      <c r="G52" s="100"/>
    </row>
    <row r="53" spans="1:7" ht="24" x14ac:dyDescent="0.25">
      <c r="A53" s="66"/>
      <c r="B53" s="85"/>
      <c r="C53" s="103" t="s">
        <v>32</v>
      </c>
      <c r="D53" s="87"/>
      <c r="E53" s="14"/>
      <c r="F53" s="99"/>
      <c r="G53" s="100"/>
    </row>
    <row r="54" spans="1:7" x14ac:dyDescent="0.25">
      <c r="A54" s="66"/>
      <c r="B54" s="85"/>
      <c r="C54" s="103"/>
      <c r="D54" s="87"/>
      <c r="E54" s="14"/>
      <c r="F54" s="99"/>
      <c r="G54" s="100"/>
    </row>
    <row r="55" spans="1:7" ht="24" x14ac:dyDescent="0.25">
      <c r="A55" s="66"/>
      <c r="B55" s="85"/>
      <c r="C55" s="103" t="s">
        <v>33</v>
      </c>
      <c r="D55" s="87"/>
      <c r="E55" s="14"/>
      <c r="F55" s="99"/>
      <c r="G55" s="100"/>
    </row>
    <row r="56" spans="1:7" x14ac:dyDescent="0.25">
      <c r="A56" s="109"/>
      <c r="B56" s="71"/>
      <c r="C56" s="105"/>
      <c r="D56" s="110"/>
      <c r="E56" s="3"/>
      <c r="F56" s="99"/>
      <c r="G56" s="100"/>
    </row>
    <row r="57" spans="1:7" x14ac:dyDescent="0.25">
      <c r="A57" s="109"/>
      <c r="B57" s="71"/>
      <c r="C57" s="105"/>
      <c r="D57" s="110"/>
      <c r="E57" s="3"/>
      <c r="F57" s="99"/>
      <c r="G57" s="100"/>
    </row>
    <row r="58" spans="1:7" x14ac:dyDescent="0.25">
      <c r="A58" s="111"/>
      <c r="B58" s="112"/>
      <c r="C58" s="105"/>
      <c r="D58" s="110"/>
      <c r="E58" s="4"/>
      <c r="F58" s="113"/>
      <c r="G58" s="114"/>
    </row>
    <row r="59" spans="1:7" x14ac:dyDescent="0.25">
      <c r="A59" s="115"/>
      <c r="B59" s="64"/>
      <c r="C59" s="116"/>
      <c r="D59" s="117"/>
      <c r="E59" s="5"/>
      <c r="F59" s="96"/>
      <c r="G59" s="30">
        <f t="shared" ref="G59" si="9">SUM(G11:G57)</f>
        <v>44200</v>
      </c>
    </row>
    <row r="60" spans="1:7" x14ac:dyDescent="0.25">
      <c r="A60" s="111"/>
      <c r="B60" s="112"/>
      <c r="C60" s="118" t="s">
        <v>34</v>
      </c>
      <c r="D60" s="119"/>
      <c r="E60" s="1"/>
      <c r="F60" s="113"/>
      <c r="G60" s="114"/>
    </row>
    <row r="61" spans="1:7" x14ac:dyDescent="0.25">
      <c r="A61" s="115" t="str">
        <f>A2</f>
        <v>CONTRACT N3TC/RM-2025-606: Grootspruit to Vaal River_N3-9 km 18 to N3-9 km 77.2</v>
      </c>
      <c r="B61" s="120"/>
      <c r="C61" s="63"/>
      <c r="D61" s="117"/>
      <c r="E61" s="31"/>
      <c r="F61" s="121"/>
      <c r="G61" s="64" t="s">
        <v>0</v>
      </c>
    </row>
    <row r="62" spans="1:7" ht="12.75" customHeight="1" x14ac:dyDescent="0.25">
      <c r="A62" s="122" t="str">
        <f>A3</f>
        <v>MOWING, CUTTING AND REMOVAL OF VEGETATION ON THE N3 – PACKAGE 6</v>
      </c>
      <c r="B62" s="123"/>
      <c r="C62" s="105"/>
      <c r="D62" s="105"/>
      <c r="E62" s="124"/>
      <c r="F62" s="125"/>
      <c r="G62" s="71" t="s">
        <v>137</v>
      </c>
    </row>
    <row r="63" spans="1:7" ht="12.75" customHeight="1" x14ac:dyDescent="0.25">
      <c r="A63" s="122"/>
      <c r="B63" s="123"/>
      <c r="C63" s="105"/>
      <c r="D63" s="105"/>
      <c r="E63" s="124"/>
      <c r="F63" s="125"/>
      <c r="G63" s="126"/>
    </row>
    <row r="64" spans="1:7" x14ac:dyDescent="0.25">
      <c r="A64" s="109" t="s">
        <v>35</v>
      </c>
      <c r="B64" s="71"/>
      <c r="C64" s="70"/>
      <c r="D64" s="127"/>
      <c r="E64" s="6"/>
      <c r="F64" s="125"/>
      <c r="G64" s="126"/>
    </row>
    <row r="65" spans="1:7" x14ac:dyDescent="0.25">
      <c r="A65" s="109"/>
      <c r="B65" s="71"/>
      <c r="C65" s="70"/>
      <c r="D65" s="127"/>
      <c r="E65" s="6"/>
      <c r="F65" s="125"/>
      <c r="G65" s="126"/>
    </row>
    <row r="66" spans="1:7" x14ac:dyDescent="0.25">
      <c r="A66" s="128"/>
      <c r="B66" s="64"/>
      <c r="C66" s="116"/>
      <c r="D66" s="129"/>
      <c r="E66" s="2"/>
      <c r="F66" s="96"/>
      <c r="G66" s="97"/>
    </row>
    <row r="67" spans="1:7" x14ac:dyDescent="0.25">
      <c r="A67" s="122" t="s">
        <v>2</v>
      </c>
      <c r="B67" s="71"/>
      <c r="C67" s="130" t="s">
        <v>3</v>
      </c>
      <c r="D67" s="110" t="s">
        <v>4</v>
      </c>
      <c r="E67" s="3" t="s">
        <v>5</v>
      </c>
      <c r="F67" s="88" t="s">
        <v>6</v>
      </c>
      <c r="G67" s="89" t="s">
        <v>7</v>
      </c>
    </row>
    <row r="68" spans="1:7" x14ac:dyDescent="0.25">
      <c r="A68" s="131"/>
      <c r="B68" s="112"/>
      <c r="C68" s="132"/>
      <c r="D68" s="133"/>
      <c r="E68" s="4"/>
      <c r="F68" s="113"/>
      <c r="G68" s="114"/>
    </row>
    <row r="69" spans="1:7" x14ac:dyDescent="0.25">
      <c r="A69" s="115"/>
      <c r="B69" s="64"/>
      <c r="C69" s="134"/>
      <c r="D69" s="129"/>
      <c r="E69" s="2"/>
      <c r="F69" s="96"/>
      <c r="G69" s="97"/>
    </row>
    <row r="70" spans="1:7" x14ac:dyDescent="0.25">
      <c r="A70" s="109"/>
      <c r="B70" s="71"/>
      <c r="C70" s="105" t="s">
        <v>36</v>
      </c>
      <c r="D70" s="110"/>
      <c r="E70" s="3"/>
      <c r="F70" s="99"/>
      <c r="G70" s="29">
        <f t="shared" ref="G70" si="10">G59</f>
        <v>44200</v>
      </c>
    </row>
    <row r="71" spans="1:7" x14ac:dyDescent="0.25">
      <c r="A71" s="111"/>
      <c r="B71" s="112"/>
      <c r="C71" s="135"/>
      <c r="D71" s="133"/>
      <c r="E71" s="4"/>
      <c r="F71" s="113"/>
      <c r="G71" s="114"/>
    </row>
    <row r="72" spans="1:7" x14ac:dyDescent="0.25">
      <c r="A72" s="109"/>
      <c r="B72" s="71"/>
      <c r="C72" s="105"/>
      <c r="D72" s="110"/>
      <c r="E72" s="3"/>
      <c r="F72" s="96"/>
      <c r="G72" s="97"/>
    </row>
    <row r="73" spans="1:7" x14ac:dyDescent="0.25">
      <c r="A73" s="66" t="s">
        <v>37</v>
      </c>
      <c r="B73" s="85"/>
      <c r="C73" s="101" t="s">
        <v>38</v>
      </c>
      <c r="D73" s="87"/>
      <c r="E73" s="14"/>
      <c r="F73" s="99"/>
      <c r="G73" s="100"/>
    </row>
    <row r="74" spans="1:7" x14ac:dyDescent="0.25">
      <c r="A74" s="66"/>
      <c r="B74" s="102"/>
      <c r="C74" s="103"/>
      <c r="D74" s="87"/>
      <c r="E74" s="14"/>
      <c r="F74" s="99"/>
      <c r="G74" s="100"/>
    </row>
    <row r="75" spans="1:7" x14ac:dyDescent="0.25">
      <c r="A75" s="66" t="s">
        <v>39</v>
      </c>
      <c r="B75" s="102"/>
      <c r="C75" s="103" t="s">
        <v>40</v>
      </c>
      <c r="D75" s="87"/>
      <c r="E75" s="14"/>
      <c r="F75" s="99"/>
      <c r="G75" s="100"/>
    </row>
    <row r="76" spans="1:7" x14ac:dyDescent="0.25">
      <c r="A76" s="66"/>
      <c r="B76" s="85" t="s">
        <v>15</v>
      </c>
      <c r="C76" s="103" t="s">
        <v>41</v>
      </c>
      <c r="D76" s="87" t="s">
        <v>13</v>
      </c>
      <c r="E76" s="14">
        <v>1</v>
      </c>
      <c r="F76" s="60"/>
      <c r="G76" s="29">
        <f t="shared" ref="G76" si="11">ROUND($E76*F76,2)</f>
        <v>0</v>
      </c>
    </row>
    <row r="77" spans="1:7" x14ac:dyDescent="0.25">
      <c r="A77" s="66"/>
      <c r="B77" s="85"/>
      <c r="C77" s="103"/>
      <c r="D77" s="87"/>
      <c r="E77" s="14"/>
      <c r="F77" s="99"/>
      <c r="G77" s="100"/>
    </row>
    <row r="78" spans="1:7" ht="36" x14ac:dyDescent="0.25">
      <c r="A78" s="108"/>
      <c r="B78" s="85"/>
      <c r="C78" s="105" t="s">
        <v>170</v>
      </c>
      <c r="D78" s="87"/>
      <c r="E78" s="14"/>
      <c r="F78" s="99"/>
      <c r="G78" s="100"/>
    </row>
    <row r="79" spans="1:7" x14ac:dyDescent="0.25">
      <c r="A79" s="108"/>
      <c r="B79" s="85"/>
      <c r="C79" s="103"/>
      <c r="D79" s="87"/>
      <c r="E79" s="14"/>
      <c r="F79" s="99"/>
      <c r="G79" s="100"/>
    </row>
    <row r="80" spans="1:7" ht="36" x14ac:dyDescent="0.25">
      <c r="A80" s="108"/>
      <c r="B80" s="85"/>
      <c r="C80" s="103" t="s">
        <v>42</v>
      </c>
      <c r="D80" s="87"/>
      <c r="E80" s="14"/>
      <c r="F80" s="99"/>
      <c r="G80" s="100"/>
    </row>
    <row r="81" spans="1:7" x14ac:dyDescent="0.25">
      <c r="A81" s="108"/>
      <c r="B81" s="85"/>
      <c r="C81" s="103"/>
      <c r="D81" s="87"/>
      <c r="E81" s="14"/>
      <c r="F81" s="99"/>
      <c r="G81" s="100"/>
    </row>
    <row r="82" spans="1:7" ht="36" x14ac:dyDescent="0.25">
      <c r="A82" s="108"/>
      <c r="B82" s="85"/>
      <c r="C82" s="105" t="s">
        <v>171</v>
      </c>
      <c r="D82" s="87"/>
      <c r="E82" s="14"/>
      <c r="F82" s="99"/>
      <c r="G82" s="100"/>
    </row>
    <row r="83" spans="1:7" x14ac:dyDescent="0.25">
      <c r="A83" s="108"/>
      <c r="B83" s="85"/>
      <c r="C83" s="103"/>
      <c r="D83" s="87"/>
      <c r="E83" s="14"/>
      <c r="F83" s="99"/>
      <c r="G83" s="100"/>
    </row>
    <row r="84" spans="1:7" ht="24" x14ac:dyDescent="0.25">
      <c r="A84" s="108"/>
      <c r="B84" s="85"/>
      <c r="C84" s="105" t="s">
        <v>172</v>
      </c>
      <c r="D84" s="87"/>
      <c r="E84" s="14"/>
      <c r="F84" s="99"/>
      <c r="G84" s="100"/>
    </row>
    <row r="85" spans="1:7" x14ac:dyDescent="0.25">
      <c r="A85" s="108"/>
      <c r="B85" s="85"/>
      <c r="C85" s="103"/>
      <c r="D85" s="87"/>
      <c r="E85" s="14"/>
      <c r="F85" s="99"/>
      <c r="G85" s="100"/>
    </row>
    <row r="86" spans="1:7" ht="24" x14ac:dyDescent="0.25">
      <c r="A86" s="108"/>
      <c r="B86" s="85"/>
      <c r="C86" s="103" t="s">
        <v>43</v>
      </c>
      <c r="D86" s="87"/>
      <c r="E86" s="14"/>
      <c r="F86" s="99"/>
      <c r="G86" s="100"/>
    </row>
    <row r="87" spans="1:7" ht="36" x14ac:dyDescent="0.25">
      <c r="A87" s="108"/>
      <c r="B87" s="85"/>
      <c r="C87" s="103" t="s">
        <v>44</v>
      </c>
      <c r="D87" s="87"/>
      <c r="E87" s="14"/>
      <c r="F87" s="99"/>
      <c r="G87" s="100"/>
    </row>
    <row r="88" spans="1:7" x14ac:dyDescent="0.25">
      <c r="A88" s="108"/>
      <c r="B88" s="85"/>
      <c r="C88" s="103"/>
      <c r="D88" s="87"/>
      <c r="E88" s="14"/>
      <c r="F88" s="99"/>
      <c r="G88" s="100"/>
    </row>
    <row r="89" spans="1:7" x14ac:dyDescent="0.25">
      <c r="A89" s="108"/>
      <c r="B89" s="85"/>
      <c r="C89" s="103"/>
      <c r="D89" s="87"/>
      <c r="E89" s="14"/>
      <c r="F89" s="99"/>
      <c r="G89" s="100"/>
    </row>
    <row r="90" spans="1:7" ht="24" x14ac:dyDescent="0.25">
      <c r="A90" s="66"/>
      <c r="B90" s="85" t="s">
        <v>18</v>
      </c>
      <c r="C90" s="103" t="s">
        <v>45</v>
      </c>
      <c r="D90" s="110" t="s">
        <v>173</v>
      </c>
      <c r="E90" s="14"/>
      <c r="F90" s="107">
        <v>20000</v>
      </c>
      <c r="G90" s="110" t="s">
        <v>127</v>
      </c>
    </row>
    <row r="91" spans="1:7" ht="36" x14ac:dyDescent="0.25">
      <c r="A91" s="66"/>
      <c r="B91" s="85"/>
      <c r="C91" s="103" t="s">
        <v>46</v>
      </c>
      <c r="D91" s="87"/>
      <c r="E91" s="14"/>
      <c r="F91" s="99"/>
      <c r="G91" s="100"/>
    </row>
    <row r="92" spans="1:7" x14ac:dyDescent="0.25">
      <c r="A92" s="66"/>
      <c r="B92" s="85"/>
      <c r="C92" s="103"/>
      <c r="D92" s="87"/>
      <c r="E92" s="14"/>
      <c r="F92" s="99"/>
      <c r="G92" s="100"/>
    </row>
    <row r="93" spans="1:7" x14ac:dyDescent="0.25">
      <c r="A93" s="66"/>
      <c r="B93" s="85"/>
      <c r="C93" s="103"/>
      <c r="D93" s="87"/>
      <c r="E93" s="14"/>
      <c r="F93" s="99"/>
      <c r="G93" s="100"/>
    </row>
    <row r="94" spans="1:7" x14ac:dyDescent="0.25">
      <c r="A94" s="66" t="s">
        <v>47</v>
      </c>
      <c r="B94" s="85"/>
      <c r="C94" s="101" t="s">
        <v>48</v>
      </c>
      <c r="D94" s="87"/>
      <c r="E94" s="14"/>
      <c r="F94" s="99"/>
      <c r="G94" s="100"/>
    </row>
    <row r="95" spans="1:7" x14ac:dyDescent="0.25">
      <c r="A95" s="66"/>
      <c r="B95" s="85"/>
      <c r="C95" s="103"/>
      <c r="D95" s="87"/>
      <c r="E95" s="14"/>
      <c r="F95" s="99"/>
      <c r="G95" s="100"/>
    </row>
    <row r="96" spans="1:7" x14ac:dyDescent="0.25">
      <c r="A96" s="109"/>
      <c r="B96" s="71"/>
      <c r="C96" s="105"/>
      <c r="D96" s="110"/>
      <c r="E96" s="3"/>
      <c r="F96" s="99"/>
      <c r="G96" s="100"/>
    </row>
    <row r="97" spans="1:7" ht="13.5" thickBot="1" x14ac:dyDescent="0.3">
      <c r="A97" s="109" t="s">
        <v>180</v>
      </c>
      <c r="B97" s="136"/>
      <c r="C97" s="137" t="s">
        <v>181</v>
      </c>
      <c r="D97" s="110"/>
      <c r="E97" s="3"/>
      <c r="F97" s="99"/>
      <c r="G97" s="100"/>
    </row>
    <row r="98" spans="1:7" ht="24.75" thickBot="1" x14ac:dyDescent="0.3">
      <c r="A98" s="109"/>
      <c r="B98" s="136"/>
      <c r="C98" s="137" t="s">
        <v>49</v>
      </c>
      <c r="D98" s="138" t="s">
        <v>22</v>
      </c>
      <c r="E98" s="57">
        <f>G242</f>
        <v>496400</v>
      </c>
      <c r="F98" s="59"/>
      <c r="G98" s="29">
        <f>ROUND(G242*F98,2)</f>
        <v>0</v>
      </c>
    </row>
    <row r="99" spans="1:7" x14ac:dyDescent="0.25">
      <c r="A99" s="109"/>
      <c r="B99" s="71"/>
      <c r="C99" s="105"/>
      <c r="D99" s="110"/>
      <c r="E99" s="3"/>
      <c r="F99" s="99"/>
      <c r="G99" s="100"/>
    </row>
    <row r="100" spans="1:7" ht="13.5" thickBot="1" x14ac:dyDescent="0.3">
      <c r="A100" s="109"/>
      <c r="B100" s="71"/>
      <c r="C100" s="105" t="s">
        <v>50</v>
      </c>
      <c r="D100" s="110"/>
      <c r="E100" s="3"/>
      <c r="F100" s="99"/>
      <c r="G100" s="100"/>
    </row>
    <row r="101" spans="1:7" ht="36.75" thickBot="1" x14ac:dyDescent="0.3">
      <c r="A101" s="109"/>
      <c r="B101" s="136"/>
      <c r="C101" s="139" t="s">
        <v>51</v>
      </c>
      <c r="D101" s="140"/>
      <c r="E101" s="3"/>
      <c r="F101" s="99"/>
      <c r="G101" s="100"/>
    </row>
    <row r="102" spans="1:7" ht="24" x14ac:dyDescent="0.25">
      <c r="A102" s="109"/>
      <c r="B102" s="71"/>
      <c r="C102" s="105" t="s">
        <v>52</v>
      </c>
      <c r="D102" s="110"/>
      <c r="E102" s="3"/>
      <c r="F102" s="99"/>
      <c r="G102" s="100"/>
    </row>
    <row r="103" spans="1:7" x14ac:dyDescent="0.25">
      <c r="A103" s="109"/>
      <c r="B103" s="71"/>
      <c r="C103" s="105"/>
      <c r="D103" s="110"/>
      <c r="E103" s="3"/>
      <c r="F103" s="99"/>
      <c r="G103" s="100"/>
    </row>
    <row r="104" spans="1:7" x14ac:dyDescent="0.25">
      <c r="A104" s="109"/>
      <c r="B104" s="71"/>
      <c r="C104" s="105" t="s">
        <v>53</v>
      </c>
      <c r="D104" s="110"/>
      <c r="E104" s="3"/>
      <c r="F104" s="99"/>
      <c r="G104" s="100"/>
    </row>
    <row r="105" spans="1:7" x14ac:dyDescent="0.25">
      <c r="A105" s="109"/>
      <c r="B105" s="71"/>
      <c r="C105" s="105"/>
      <c r="D105" s="110"/>
      <c r="E105" s="3"/>
      <c r="F105" s="99"/>
      <c r="G105" s="100"/>
    </row>
    <row r="106" spans="1:7" x14ac:dyDescent="0.25">
      <c r="A106" s="111"/>
      <c r="B106" s="112"/>
      <c r="C106" s="105"/>
      <c r="D106" s="110"/>
      <c r="E106" s="4"/>
      <c r="F106" s="113"/>
      <c r="G106" s="114"/>
    </row>
    <row r="107" spans="1:7" x14ac:dyDescent="0.25">
      <c r="A107" s="115"/>
      <c r="B107" s="64"/>
      <c r="C107" s="116"/>
      <c r="D107" s="117"/>
      <c r="E107" s="5"/>
      <c r="F107" s="96"/>
      <c r="G107" s="97"/>
    </row>
    <row r="108" spans="1:7" x14ac:dyDescent="0.25">
      <c r="A108" s="111"/>
      <c r="B108" s="112"/>
      <c r="C108" s="118" t="s">
        <v>54</v>
      </c>
      <c r="D108" s="119"/>
      <c r="E108" s="1"/>
      <c r="F108" s="113"/>
      <c r="G108" s="32">
        <f>SUM(G70:G106)</f>
        <v>44200</v>
      </c>
    </row>
    <row r="109" spans="1:7" ht="12.75" customHeight="1" x14ac:dyDescent="0.25">
      <c r="A109" s="115" t="str">
        <f>A2</f>
        <v>CONTRACT N3TC/RM-2025-606: Grootspruit to Vaal River_N3-9 km 18 to N3-9 km 77.2</v>
      </c>
      <c r="B109" s="120"/>
      <c r="C109" s="63"/>
      <c r="D109" s="117"/>
      <c r="E109" s="31"/>
      <c r="F109" s="121"/>
      <c r="G109" s="64" t="s">
        <v>0</v>
      </c>
    </row>
    <row r="110" spans="1:7" ht="12.75" customHeight="1" x14ac:dyDescent="0.25">
      <c r="A110" s="109" t="str">
        <f>A3</f>
        <v>MOWING, CUTTING AND REMOVAL OF VEGETATION ON THE N3 – PACKAGE 6</v>
      </c>
      <c r="B110" s="136"/>
      <c r="C110" s="70"/>
      <c r="D110" s="70"/>
      <c r="E110" s="141"/>
      <c r="F110" s="125"/>
      <c r="G110" s="71" t="s">
        <v>137</v>
      </c>
    </row>
    <row r="111" spans="1:7" ht="12.75" customHeight="1" x14ac:dyDescent="0.25">
      <c r="A111" s="109"/>
      <c r="B111" s="136"/>
      <c r="C111" s="70"/>
      <c r="D111" s="70"/>
      <c r="E111" s="141"/>
      <c r="F111" s="125"/>
      <c r="G111" s="126"/>
    </row>
    <row r="112" spans="1:7" x14ac:dyDescent="0.25">
      <c r="A112" s="111" t="s">
        <v>55</v>
      </c>
      <c r="B112" s="142"/>
      <c r="C112" s="118"/>
      <c r="D112" s="119"/>
      <c r="E112" s="1"/>
      <c r="F112" s="125"/>
      <c r="G112" s="126"/>
    </row>
    <row r="113" spans="1:7" ht="12.75" customHeight="1" x14ac:dyDescent="0.25">
      <c r="A113" s="128"/>
      <c r="B113" s="64"/>
      <c r="C113" s="116"/>
      <c r="D113" s="129"/>
      <c r="E113" s="2"/>
      <c r="F113" s="96"/>
      <c r="G113" s="97"/>
    </row>
    <row r="114" spans="1:7" ht="12.75" customHeight="1" x14ac:dyDescent="0.25">
      <c r="A114" s="122" t="s">
        <v>2</v>
      </c>
      <c r="B114" s="71"/>
      <c r="C114" s="130" t="s">
        <v>3</v>
      </c>
      <c r="D114" s="110" t="s">
        <v>4</v>
      </c>
      <c r="E114" s="3" t="s">
        <v>5</v>
      </c>
      <c r="F114" s="88" t="s">
        <v>6</v>
      </c>
      <c r="G114" s="89" t="s">
        <v>7</v>
      </c>
    </row>
    <row r="115" spans="1:7" ht="12.75" customHeight="1" x14ac:dyDescent="0.25">
      <c r="A115" s="131"/>
      <c r="B115" s="112"/>
      <c r="C115" s="132"/>
      <c r="D115" s="133"/>
      <c r="E115" s="4"/>
      <c r="F115" s="113"/>
      <c r="G115" s="114"/>
    </row>
    <row r="116" spans="1:7" x14ac:dyDescent="0.25">
      <c r="A116" s="115"/>
      <c r="B116" s="64"/>
      <c r="C116" s="63"/>
      <c r="D116" s="129"/>
      <c r="E116" s="3"/>
      <c r="F116" s="96"/>
      <c r="G116" s="97"/>
    </row>
    <row r="117" spans="1:7" x14ac:dyDescent="0.25">
      <c r="A117" s="66" t="s">
        <v>37</v>
      </c>
      <c r="B117" s="85"/>
      <c r="C117" s="101" t="s">
        <v>38</v>
      </c>
      <c r="D117" s="87"/>
      <c r="E117" s="14"/>
      <c r="F117" s="99"/>
      <c r="G117" s="100"/>
    </row>
    <row r="118" spans="1:7" x14ac:dyDescent="0.25">
      <c r="A118" s="66"/>
      <c r="B118" s="85"/>
      <c r="C118" s="68"/>
      <c r="D118" s="87"/>
      <c r="E118" s="14"/>
      <c r="F118" s="99"/>
      <c r="G118" s="100"/>
    </row>
    <row r="119" spans="1:7" x14ac:dyDescent="0.25">
      <c r="A119" s="66" t="s">
        <v>56</v>
      </c>
      <c r="B119" s="85"/>
      <c r="C119" s="103" t="s">
        <v>57</v>
      </c>
      <c r="D119" s="87"/>
      <c r="E119" s="14"/>
      <c r="F119" s="99"/>
      <c r="G119" s="100"/>
    </row>
    <row r="120" spans="1:7" x14ac:dyDescent="0.25">
      <c r="A120" s="66"/>
      <c r="B120" s="85"/>
      <c r="C120" s="103" t="s">
        <v>58</v>
      </c>
      <c r="D120" s="87"/>
      <c r="E120" s="14"/>
      <c r="F120" s="99"/>
      <c r="G120" s="100"/>
    </row>
    <row r="121" spans="1:7" x14ac:dyDescent="0.25">
      <c r="A121" s="66"/>
      <c r="B121" s="85"/>
      <c r="C121" s="103" t="s">
        <v>59</v>
      </c>
      <c r="D121" s="87"/>
      <c r="E121" s="14"/>
      <c r="F121" s="99"/>
      <c r="G121" s="100"/>
    </row>
    <row r="122" spans="1:7" x14ac:dyDescent="0.25">
      <c r="A122" s="66"/>
      <c r="B122" s="85"/>
      <c r="C122" s="103"/>
      <c r="D122" s="87"/>
      <c r="E122" s="14"/>
      <c r="F122" s="99"/>
      <c r="G122" s="100"/>
    </row>
    <row r="123" spans="1:7" x14ac:dyDescent="0.25">
      <c r="A123" s="66"/>
      <c r="B123" s="85" t="s">
        <v>15</v>
      </c>
      <c r="C123" s="103" t="s">
        <v>16</v>
      </c>
      <c r="D123" s="87"/>
      <c r="E123" s="14"/>
      <c r="F123" s="99"/>
      <c r="G123" s="100"/>
    </row>
    <row r="124" spans="1:7" x14ac:dyDescent="0.25">
      <c r="A124" s="66"/>
      <c r="B124" s="85"/>
      <c r="C124" s="105" t="s">
        <v>145</v>
      </c>
      <c r="D124" s="87" t="s">
        <v>17</v>
      </c>
      <c r="E124" s="14">
        <v>1</v>
      </c>
      <c r="F124" s="58"/>
      <c r="G124" s="29">
        <f t="shared" ref="G124:G125" si="12">ROUND($E124*F124,2)</f>
        <v>0</v>
      </c>
    </row>
    <row r="125" spans="1:7" x14ac:dyDescent="0.25">
      <c r="A125" s="66"/>
      <c r="B125" s="85"/>
      <c r="C125" s="105" t="s">
        <v>146</v>
      </c>
      <c r="D125" s="87" t="s">
        <v>17</v>
      </c>
      <c r="E125" s="14">
        <v>1</v>
      </c>
      <c r="F125" s="58"/>
      <c r="G125" s="29">
        <f t="shared" si="12"/>
        <v>0</v>
      </c>
    </row>
    <row r="126" spans="1:7" x14ac:dyDescent="0.25">
      <c r="A126" s="66"/>
      <c r="B126" s="85"/>
      <c r="C126" s="103"/>
      <c r="D126" s="87"/>
      <c r="E126" s="14"/>
      <c r="F126" s="104"/>
      <c r="G126" s="100"/>
    </row>
    <row r="127" spans="1:7" x14ac:dyDescent="0.25">
      <c r="A127" s="66"/>
      <c r="B127" s="85" t="s">
        <v>18</v>
      </c>
      <c r="C127" s="103" t="s">
        <v>19</v>
      </c>
      <c r="D127" s="87"/>
      <c r="E127" s="14"/>
      <c r="F127" s="104"/>
      <c r="G127" s="100"/>
    </row>
    <row r="128" spans="1:7" x14ac:dyDescent="0.25">
      <c r="A128" s="66"/>
      <c r="B128" s="85"/>
      <c r="C128" s="105" t="s">
        <v>147</v>
      </c>
      <c r="D128" s="87" t="s">
        <v>17</v>
      </c>
      <c r="E128" s="14">
        <v>1</v>
      </c>
      <c r="F128" s="58"/>
      <c r="G128" s="29">
        <f t="shared" ref="G128:G131" si="13">ROUND($E128*F128,2)</f>
        <v>0</v>
      </c>
    </row>
    <row r="129" spans="1:7" x14ac:dyDescent="0.25">
      <c r="A129" s="66"/>
      <c r="B129" s="85"/>
      <c r="C129" s="105" t="s">
        <v>148</v>
      </c>
      <c r="D129" s="87" t="s">
        <v>17</v>
      </c>
      <c r="E129" s="14">
        <v>1</v>
      </c>
      <c r="F129" s="58"/>
      <c r="G129" s="29">
        <f t="shared" si="13"/>
        <v>0</v>
      </c>
    </row>
    <row r="130" spans="1:7" x14ac:dyDescent="0.25">
      <c r="A130" s="66"/>
      <c r="B130" s="85"/>
      <c r="C130" s="105" t="s">
        <v>149</v>
      </c>
      <c r="D130" s="87" t="s">
        <v>17</v>
      </c>
      <c r="E130" s="14">
        <v>1</v>
      </c>
      <c r="F130" s="58"/>
      <c r="G130" s="29">
        <f t="shared" si="13"/>
        <v>0</v>
      </c>
    </row>
    <row r="131" spans="1:7" x14ac:dyDescent="0.25">
      <c r="A131" s="66"/>
      <c r="B131" s="85"/>
      <c r="C131" s="105" t="s">
        <v>150</v>
      </c>
      <c r="D131" s="87" t="s">
        <v>17</v>
      </c>
      <c r="E131" s="14">
        <v>1</v>
      </c>
      <c r="F131" s="58"/>
      <c r="G131" s="29">
        <f t="shared" si="13"/>
        <v>0</v>
      </c>
    </row>
    <row r="132" spans="1:7" x14ac:dyDescent="0.25">
      <c r="A132" s="66"/>
      <c r="B132" s="85"/>
      <c r="C132" s="105" t="s">
        <v>179</v>
      </c>
      <c r="D132" s="87" t="s">
        <v>17</v>
      </c>
      <c r="E132" s="14">
        <v>1</v>
      </c>
      <c r="F132" s="58"/>
      <c r="G132" s="29">
        <f t="shared" ref="G132" si="14">ROUND($E132*F132,2)</f>
        <v>0</v>
      </c>
    </row>
    <row r="133" spans="1:7" x14ac:dyDescent="0.25">
      <c r="A133" s="66"/>
      <c r="B133" s="85"/>
      <c r="C133" s="103"/>
      <c r="D133" s="87"/>
      <c r="E133" s="14"/>
      <c r="F133" s="104"/>
      <c r="G133" s="100"/>
    </row>
    <row r="134" spans="1:7" ht="24" x14ac:dyDescent="0.25">
      <c r="A134" s="66" t="s">
        <v>60</v>
      </c>
      <c r="B134" s="85"/>
      <c r="C134" s="101" t="s">
        <v>61</v>
      </c>
      <c r="D134" s="87"/>
      <c r="E134" s="14"/>
      <c r="F134" s="104"/>
      <c r="G134" s="100"/>
    </row>
    <row r="135" spans="1:7" x14ac:dyDescent="0.25">
      <c r="A135" s="66"/>
      <c r="B135" s="102"/>
      <c r="C135" s="103"/>
      <c r="D135" s="87"/>
      <c r="E135" s="14"/>
      <c r="F135" s="104"/>
      <c r="G135" s="100"/>
    </row>
    <row r="136" spans="1:7" x14ac:dyDescent="0.25">
      <c r="A136" s="66" t="s">
        <v>62</v>
      </c>
      <c r="B136" s="102"/>
      <c r="C136" s="103" t="s">
        <v>63</v>
      </c>
      <c r="D136" s="87"/>
      <c r="E136" s="14"/>
      <c r="F136" s="104"/>
      <c r="G136" s="100"/>
    </row>
    <row r="137" spans="1:7" x14ac:dyDescent="0.25">
      <c r="A137" s="66"/>
      <c r="B137" s="102"/>
      <c r="C137" s="105" t="s">
        <v>174</v>
      </c>
      <c r="D137" s="87"/>
      <c r="E137" s="14"/>
      <c r="F137" s="104"/>
      <c r="G137" s="100"/>
    </row>
    <row r="138" spans="1:7" x14ac:dyDescent="0.25">
      <c r="A138" s="66"/>
      <c r="B138" s="102"/>
      <c r="C138" s="103"/>
      <c r="D138" s="87"/>
      <c r="E138" s="14"/>
      <c r="F138" s="104"/>
      <c r="G138" s="100"/>
    </row>
    <row r="139" spans="1:7" s="147" customFormat="1" ht="24" x14ac:dyDescent="0.2">
      <c r="A139" s="143"/>
      <c r="B139" s="144" t="s">
        <v>15</v>
      </c>
      <c r="C139" s="145" t="s">
        <v>64</v>
      </c>
      <c r="D139" s="146" t="s">
        <v>65</v>
      </c>
      <c r="E139" s="49"/>
      <c r="F139" s="61"/>
      <c r="G139" s="33" t="s">
        <v>127</v>
      </c>
    </row>
    <row r="140" spans="1:7" x14ac:dyDescent="0.25">
      <c r="A140" s="66"/>
      <c r="B140" s="85"/>
      <c r="C140" s="103"/>
      <c r="D140" s="87"/>
      <c r="E140" s="14"/>
      <c r="F140" s="104"/>
      <c r="G140" s="100"/>
    </row>
    <row r="141" spans="1:7" ht="24" x14ac:dyDescent="0.25">
      <c r="A141" s="66"/>
      <c r="B141" s="85" t="s">
        <v>18</v>
      </c>
      <c r="C141" s="103" t="s">
        <v>66</v>
      </c>
      <c r="D141" s="87" t="s">
        <v>65</v>
      </c>
      <c r="E141" s="16">
        <v>101</v>
      </c>
      <c r="F141" s="61"/>
      <c r="G141" s="29">
        <f t="shared" ref="G141" si="15">ROUND($E141*F141,2)</f>
        <v>0</v>
      </c>
    </row>
    <row r="142" spans="1:7" x14ac:dyDescent="0.25">
      <c r="A142" s="66"/>
      <c r="B142" s="85"/>
      <c r="C142" s="103"/>
      <c r="D142" s="87"/>
      <c r="E142" s="14"/>
      <c r="F142" s="104"/>
      <c r="G142" s="100"/>
    </row>
    <row r="143" spans="1:7" x14ac:dyDescent="0.25">
      <c r="A143" s="66"/>
      <c r="B143" s="148"/>
      <c r="C143" s="149"/>
      <c r="D143" s="150"/>
      <c r="E143" s="54"/>
      <c r="F143" s="104"/>
      <c r="G143" s="29"/>
    </row>
    <row r="144" spans="1:7" x14ac:dyDescent="0.25">
      <c r="A144" s="66"/>
      <c r="B144" s="148"/>
      <c r="C144" s="151"/>
      <c r="D144" s="150"/>
      <c r="E144" s="54"/>
      <c r="F144" s="99"/>
      <c r="G144" s="100"/>
    </row>
    <row r="145" spans="1:7" x14ac:dyDescent="0.25">
      <c r="A145" s="66"/>
      <c r="B145" s="85"/>
      <c r="C145" s="103"/>
      <c r="D145" s="87"/>
      <c r="E145" s="14"/>
      <c r="F145" s="99"/>
      <c r="G145" s="100"/>
    </row>
    <row r="146" spans="1:7" x14ac:dyDescent="0.25">
      <c r="A146" s="109"/>
      <c r="B146" s="71"/>
      <c r="C146" s="105"/>
      <c r="D146" s="110"/>
      <c r="E146" s="3"/>
      <c r="F146" s="99"/>
      <c r="G146" s="100"/>
    </row>
    <row r="147" spans="1:7" x14ac:dyDescent="0.25">
      <c r="A147" s="109"/>
      <c r="B147" s="71"/>
      <c r="C147" s="105"/>
      <c r="D147" s="110"/>
      <c r="E147" s="3"/>
      <c r="F147" s="99"/>
      <c r="G147" s="100"/>
    </row>
    <row r="148" spans="1:7" x14ac:dyDescent="0.25">
      <c r="A148" s="109"/>
      <c r="B148" s="71"/>
      <c r="C148" s="105"/>
      <c r="D148" s="110"/>
      <c r="E148" s="3"/>
      <c r="F148" s="99"/>
      <c r="G148" s="100"/>
    </row>
    <row r="149" spans="1:7" x14ac:dyDescent="0.25">
      <c r="A149" s="109"/>
      <c r="B149" s="71"/>
      <c r="C149" s="105"/>
      <c r="D149" s="110"/>
      <c r="E149" s="3"/>
      <c r="F149" s="99"/>
      <c r="G149" s="100"/>
    </row>
    <row r="150" spans="1:7" x14ac:dyDescent="0.25">
      <c r="A150" s="109"/>
      <c r="B150" s="71"/>
      <c r="C150" s="105"/>
      <c r="D150" s="110"/>
      <c r="E150" s="3"/>
      <c r="F150" s="99"/>
      <c r="G150" s="100"/>
    </row>
    <row r="151" spans="1:7" x14ac:dyDescent="0.25">
      <c r="A151" s="109"/>
      <c r="B151" s="71"/>
      <c r="C151" s="105"/>
      <c r="D151" s="110"/>
      <c r="E151" s="3"/>
      <c r="F151" s="99"/>
      <c r="G151" s="100"/>
    </row>
    <row r="152" spans="1:7" x14ac:dyDescent="0.25">
      <c r="A152" s="109"/>
      <c r="B152" s="71"/>
      <c r="C152" s="105"/>
      <c r="D152" s="110"/>
      <c r="E152" s="3"/>
      <c r="F152" s="99"/>
      <c r="G152" s="100"/>
    </row>
    <row r="153" spans="1:7" x14ac:dyDescent="0.25">
      <c r="A153" s="109"/>
      <c r="B153" s="71"/>
      <c r="C153" s="105"/>
      <c r="D153" s="110"/>
      <c r="E153" s="3"/>
      <c r="F153" s="99"/>
      <c r="G153" s="100"/>
    </row>
    <row r="154" spans="1:7" x14ac:dyDescent="0.25">
      <c r="A154" s="109"/>
      <c r="B154" s="71"/>
      <c r="C154" s="105"/>
      <c r="D154" s="110"/>
      <c r="E154" s="3"/>
      <c r="F154" s="99"/>
      <c r="G154" s="100"/>
    </row>
    <row r="155" spans="1:7" x14ac:dyDescent="0.25">
      <c r="A155" s="109"/>
      <c r="B155" s="71"/>
      <c r="C155" s="105"/>
      <c r="D155" s="110"/>
      <c r="E155" s="3"/>
      <c r="F155" s="99"/>
      <c r="G155" s="100"/>
    </row>
    <row r="156" spans="1:7" x14ac:dyDescent="0.25">
      <c r="A156" s="109"/>
      <c r="B156" s="71"/>
      <c r="C156" s="105"/>
      <c r="D156" s="110"/>
      <c r="E156" s="3"/>
      <c r="F156" s="99"/>
      <c r="G156" s="100"/>
    </row>
    <row r="157" spans="1:7" x14ac:dyDescent="0.25">
      <c r="A157" s="109"/>
      <c r="B157" s="71"/>
      <c r="C157" s="105"/>
      <c r="D157" s="110"/>
      <c r="E157" s="3"/>
      <c r="F157" s="99"/>
      <c r="G157" s="100"/>
    </row>
    <row r="158" spans="1:7" x14ac:dyDescent="0.25">
      <c r="A158" s="109"/>
      <c r="B158" s="71"/>
      <c r="C158" s="105"/>
      <c r="D158" s="110"/>
      <c r="E158" s="3"/>
      <c r="F158" s="99"/>
      <c r="G158" s="100"/>
    </row>
    <row r="159" spans="1:7" x14ac:dyDescent="0.25">
      <c r="A159" s="109"/>
      <c r="B159" s="71"/>
      <c r="C159" s="105"/>
      <c r="D159" s="110"/>
      <c r="E159" s="3"/>
      <c r="F159" s="99"/>
      <c r="G159" s="100"/>
    </row>
    <row r="160" spans="1:7" x14ac:dyDescent="0.25">
      <c r="A160" s="109"/>
      <c r="B160" s="71"/>
      <c r="C160" s="105"/>
      <c r="D160" s="110"/>
      <c r="E160" s="3"/>
      <c r="F160" s="113"/>
      <c r="G160" s="114"/>
    </row>
    <row r="161" spans="1:7" x14ac:dyDescent="0.25">
      <c r="A161" s="115"/>
      <c r="B161" s="64"/>
      <c r="C161" s="116"/>
      <c r="D161" s="117"/>
      <c r="E161" s="5"/>
      <c r="F161" s="96"/>
      <c r="G161" s="97"/>
    </row>
    <row r="162" spans="1:7" x14ac:dyDescent="0.25">
      <c r="A162" s="111" t="s">
        <v>60</v>
      </c>
      <c r="B162" s="112"/>
      <c r="C162" s="118" t="s">
        <v>34</v>
      </c>
      <c r="D162" s="119"/>
      <c r="E162" s="1"/>
      <c r="F162" s="113"/>
      <c r="G162" s="32">
        <f>SUM(G117:G160)</f>
        <v>0</v>
      </c>
    </row>
    <row r="163" spans="1:7" ht="12.75" customHeight="1" x14ac:dyDescent="0.25">
      <c r="A163" s="115" t="str">
        <f>A2</f>
        <v>CONTRACT N3TC/RM-2025-606: Grootspruit to Vaal River_N3-9 km 18 to N3-9 km 77.2</v>
      </c>
      <c r="B163" s="120"/>
      <c r="C163" s="63"/>
      <c r="D163" s="117"/>
      <c r="E163" s="5"/>
      <c r="F163" s="121"/>
      <c r="G163" s="64" t="s">
        <v>0</v>
      </c>
    </row>
    <row r="164" spans="1:7" ht="12.75" customHeight="1" x14ac:dyDescent="0.25">
      <c r="A164" s="109" t="str">
        <f>A3</f>
        <v>MOWING, CUTTING AND REMOVAL OF VEGETATION ON THE N3 – PACKAGE 6</v>
      </c>
      <c r="B164" s="136"/>
      <c r="C164" s="70"/>
      <c r="D164" s="70"/>
      <c r="E164" s="141"/>
      <c r="F164" s="125"/>
      <c r="G164" s="71" t="s">
        <v>137</v>
      </c>
    </row>
    <row r="165" spans="1:7" ht="12.75" customHeight="1" x14ac:dyDescent="0.25">
      <c r="A165" s="109"/>
      <c r="B165" s="136"/>
      <c r="C165" s="70"/>
      <c r="D165" s="70"/>
      <c r="E165" s="141"/>
      <c r="F165" s="125"/>
      <c r="G165" s="126"/>
    </row>
    <row r="166" spans="1:7" x14ac:dyDescent="0.25">
      <c r="A166" s="111" t="s">
        <v>69</v>
      </c>
      <c r="B166" s="142"/>
      <c r="C166" s="118"/>
      <c r="D166" s="119"/>
      <c r="E166" s="1"/>
      <c r="F166" s="125"/>
      <c r="G166" s="126"/>
    </row>
    <row r="167" spans="1:7" ht="12.75" customHeight="1" x14ac:dyDescent="0.25">
      <c r="A167" s="128"/>
      <c r="B167" s="64"/>
      <c r="C167" s="116"/>
      <c r="D167" s="129"/>
      <c r="E167" s="2"/>
      <c r="F167" s="96"/>
      <c r="G167" s="97"/>
    </row>
    <row r="168" spans="1:7" ht="12.75" customHeight="1" x14ac:dyDescent="0.25">
      <c r="A168" s="122" t="s">
        <v>2</v>
      </c>
      <c r="B168" s="71"/>
      <c r="C168" s="130" t="s">
        <v>3</v>
      </c>
      <c r="D168" s="110" t="s">
        <v>4</v>
      </c>
      <c r="E168" s="3" t="s">
        <v>5</v>
      </c>
      <c r="F168" s="88" t="s">
        <v>6</v>
      </c>
      <c r="G168" s="89" t="s">
        <v>7</v>
      </c>
    </row>
    <row r="169" spans="1:7" ht="12.75" customHeight="1" x14ac:dyDescent="0.25">
      <c r="A169" s="131"/>
      <c r="B169" s="112"/>
      <c r="C169" s="132"/>
      <c r="D169" s="133"/>
      <c r="E169" s="4"/>
      <c r="F169" s="113"/>
      <c r="G169" s="114"/>
    </row>
    <row r="170" spans="1:7" ht="12.75" customHeight="1" x14ac:dyDescent="0.25">
      <c r="A170" s="128"/>
      <c r="B170" s="64"/>
      <c r="C170" s="116"/>
      <c r="D170" s="129"/>
      <c r="E170" s="2"/>
      <c r="F170" s="96"/>
      <c r="G170" s="97"/>
    </row>
    <row r="171" spans="1:7" ht="12.75" customHeight="1" x14ac:dyDescent="0.25">
      <c r="A171" s="152"/>
      <c r="B171" s="71"/>
      <c r="C171" s="105" t="s">
        <v>36</v>
      </c>
      <c r="D171" s="110"/>
      <c r="E171" s="3"/>
      <c r="F171" s="99"/>
      <c r="G171" s="33">
        <f t="shared" ref="G171" si="16">G162</f>
        <v>0</v>
      </c>
    </row>
    <row r="172" spans="1:7" ht="12.75" customHeight="1" x14ac:dyDescent="0.25">
      <c r="A172" s="131"/>
      <c r="B172" s="112"/>
      <c r="C172" s="135"/>
      <c r="D172" s="133"/>
      <c r="E172" s="4"/>
      <c r="F172" s="113"/>
      <c r="G172" s="114"/>
    </row>
    <row r="173" spans="1:7" x14ac:dyDescent="0.25">
      <c r="A173" s="109"/>
      <c r="B173" s="71"/>
      <c r="C173" s="70"/>
      <c r="D173" s="110"/>
      <c r="E173" s="3"/>
      <c r="F173" s="96"/>
      <c r="G173" s="97"/>
    </row>
    <row r="174" spans="1:7" x14ac:dyDescent="0.25">
      <c r="A174" s="66" t="s">
        <v>70</v>
      </c>
      <c r="B174" s="102"/>
      <c r="C174" s="105" t="s">
        <v>176</v>
      </c>
      <c r="D174" s="87"/>
      <c r="E174" s="14"/>
      <c r="F174" s="99"/>
      <c r="G174" s="100"/>
    </row>
    <row r="175" spans="1:7" x14ac:dyDescent="0.25">
      <c r="A175" s="66"/>
      <c r="B175" s="102"/>
      <c r="C175" s="105" t="s">
        <v>177</v>
      </c>
      <c r="D175" s="87"/>
      <c r="E175" s="14"/>
      <c r="F175" s="99"/>
      <c r="G175" s="100"/>
    </row>
    <row r="176" spans="1:7" x14ac:dyDescent="0.25">
      <c r="A176" s="66"/>
      <c r="B176" s="102"/>
      <c r="C176" s="105" t="s">
        <v>178</v>
      </c>
      <c r="D176" s="87"/>
      <c r="E176" s="14"/>
      <c r="F176" s="99"/>
      <c r="G176" s="100"/>
    </row>
    <row r="177" spans="1:7" x14ac:dyDescent="0.25">
      <c r="A177" s="66"/>
      <c r="B177" s="102"/>
      <c r="C177" s="103"/>
      <c r="D177" s="87"/>
      <c r="E177" s="14"/>
      <c r="F177" s="99"/>
      <c r="G177" s="100"/>
    </row>
    <row r="178" spans="1:7" ht="24" x14ac:dyDescent="0.25">
      <c r="A178" s="66"/>
      <c r="B178" s="85" t="s">
        <v>18</v>
      </c>
      <c r="C178" s="103" t="s">
        <v>128</v>
      </c>
      <c r="D178" s="87" t="s">
        <v>65</v>
      </c>
      <c r="E178" s="16">
        <v>40.4</v>
      </c>
      <c r="F178" s="62"/>
      <c r="G178" s="34">
        <f t="shared" ref="G178" si="17">ROUND($E178*F178,2)</f>
        <v>0</v>
      </c>
    </row>
    <row r="179" spans="1:7" x14ac:dyDescent="0.25">
      <c r="A179" s="66"/>
      <c r="B179" s="85"/>
      <c r="C179" s="103"/>
      <c r="D179" s="87"/>
      <c r="E179" s="17"/>
      <c r="F179" s="153"/>
      <c r="G179" s="100"/>
    </row>
    <row r="180" spans="1:7" x14ac:dyDescent="0.25">
      <c r="A180" s="66"/>
      <c r="B180" s="85" t="s">
        <v>28</v>
      </c>
      <c r="C180" s="103" t="s">
        <v>71</v>
      </c>
      <c r="D180" s="87" t="s">
        <v>67</v>
      </c>
      <c r="E180" s="14">
        <v>7</v>
      </c>
      <c r="F180" s="62"/>
      <c r="G180" s="34">
        <f t="shared" ref="G180" si="18">ROUND($E180*F180,2)</f>
        <v>0</v>
      </c>
    </row>
    <row r="181" spans="1:7" x14ac:dyDescent="0.25">
      <c r="A181" s="66"/>
      <c r="B181" s="85"/>
      <c r="C181" s="103" t="s">
        <v>68</v>
      </c>
      <c r="D181" s="87"/>
      <c r="E181" s="17"/>
      <c r="F181" s="153"/>
      <c r="G181" s="100"/>
    </row>
    <row r="182" spans="1:7" x14ac:dyDescent="0.25">
      <c r="A182" s="66"/>
      <c r="B182" s="85"/>
      <c r="C182" s="103"/>
      <c r="D182" s="87"/>
      <c r="E182" s="17"/>
      <c r="F182" s="153"/>
      <c r="G182" s="100"/>
    </row>
    <row r="183" spans="1:7" ht="24" x14ac:dyDescent="0.25">
      <c r="A183" s="66"/>
      <c r="B183" s="85" t="s">
        <v>131</v>
      </c>
      <c r="C183" s="103" t="s">
        <v>132</v>
      </c>
      <c r="D183" s="87" t="s">
        <v>65</v>
      </c>
      <c r="E183" s="16">
        <v>40.4</v>
      </c>
      <c r="F183" s="62"/>
      <c r="G183" s="34">
        <f t="shared" ref="G183" si="19">ROUND($E183*F183,2)</f>
        <v>0</v>
      </c>
    </row>
    <row r="184" spans="1:7" x14ac:dyDescent="0.25">
      <c r="A184" s="66"/>
      <c r="B184" s="85"/>
      <c r="C184" s="103"/>
      <c r="D184" s="87"/>
      <c r="E184" s="17"/>
      <c r="F184" s="153"/>
      <c r="G184" s="100"/>
    </row>
    <row r="185" spans="1:7" ht="24" x14ac:dyDescent="0.25">
      <c r="A185" s="66"/>
      <c r="B185" s="85" t="s">
        <v>72</v>
      </c>
      <c r="C185" s="105" t="s">
        <v>182</v>
      </c>
      <c r="D185" s="87" t="s">
        <v>67</v>
      </c>
      <c r="E185" s="14">
        <v>7</v>
      </c>
      <c r="F185" s="62"/>
      <c r="G185" s="34">
        <f t="shared" ref="G185" si="20">ROUND($E185*F185,2)</f>
        <v>0</v>
      </c>
    </row>
    <row r="186" spans="1:7" x14ac:dyDescent="0.25">
      <c r="A186" s="66"/>
      <c r="B186" s="85"/>
      <c r="C186" s="103"/>
      <c r="D186" s="87"/>
      <c r="E186" s="14"/>
      <c r="F186" s="99"/>
      <c r="G186" s="100"/>
    </row>
    <row r="187" spans="1:7" x14ac:dyDescent="0.25">
      <c r="A187" s="66"/>
      <c r="B187" s="85"/>
      <c r="C187" s="103"/>
      <c r="D187" s="87"/>
      <c r="E187" s="14"/>
      <c r="F187" s="99"/>
      <c r="G187" s="100"/>
    </row>
    <row r="188" spans="1:7" ht="24" x14ac:dyDescent="0.25">
      <c r="A188" s="66"/>
      <c r="B188" s="85" t="s">
        <v>73</v>
      </c>
      <c r="C188" s="103" t="s">
        <v>74</v>
      </c>
      <c r="D188" s="87"/>
      <c r="E188" s="14"/>
      <c r="F188" s="99"/>
      <c r="G188" s="100"/>
    </row>
    <row r="189" spans="1:7" x14ac:dyDescent="0.25">
      <c r="A189" s="66"/>
      <c r="B189" s="85"/>
      <c r="C189" s="103"/>
      <c r="D189" s="87"/>
      <c r="E189" s="14"/>
      <c r="F189" s="99"/>
      <c r="G189" s="100"/>
    </row>
    <row r="190" spans="1:7" x14ac:dyDescent="0.25">
      <c r="A190" s="66"/>
      <c r="B190" s="85" t="s">
        <v>75</v>
      </c>
      <c r="C190" s="103" t="s">
        <v>76</v>
      </c>
      <c r="D190" s="87" t="s">
        <v>65</v>
      </c>
      <c r="E190" s="14" t="s">
        <v>77</v>
      </c>
      <c r="F190" s="58"/>
      <c r="G190" s="33" t="s">
        <v>127</v>
      </c>
    </row>
    <row r="191" spans="1:7" x14ac:dyDescent="0.25">
      <c r="A191" s="66"/>
      <c r="B191" s="85" t="s">
        <v>78</v>
      </c>
      <c r="C191" s="103" t="s">
        <v>79</v>
      </c>
      <c r="D191" s="87" t="s">
        <v>65</v>
      </c>
      <c r="E191" s="14" t="s">
        <v>77</v>
      </c>
      <c r="F191" s="58"/>
      <c r="G191" s="33" t="s">
        <v>127</v>
      </c>
    </row>
    <row r="192" spans="1:7" x14ac:dyDescent="0.25">
      <c r="A192" s="66"/>
      <c r="B192" s="85" t="s">
        <v>80</v>
      </c>
      <c r="C192" s="103" t="s">
        <v>81</v>
      </c>
      <c r="D192" s="87" t="s">
        <v>67</v>
      </c>
      <c r="E192" s="14" t="s">
        <v>77</v>
      </c>
      <c r="F192" s="58"/>
      <c r="G192" s="33" t="s">
        <v>127</v>
      </c>
    </row>
    <row r="193" spans="1:7" x14ac:dyDescent="0.25">
      <c r="A193" s="66"/>
      <c r="B193" s="85"/>
      <c r="C193" s="103"/>
      <c r="D193" s="87"/>
      <c r="E193" s="14"/>
      <c r="F193" s="99"/>
      <c r="G193" s="100"/>
    </row>
    <row r="194" spans="1:7" ht="36" x14ac:dyDescent="0.25">
      <c r="A194" s="66"/>
      <c r="B194" s="85"/>
      <c r="C194" s="103" t="s">
        <v>82</v>
      </c>
      <c r="D194" s="87"/>
      <c r="E194" s="14"/>
      <c r="F194" s="99"/>
      <c r="G194" s="100"/>
    </row>
    <row r="195" spans="1:7" x14ac:dyDescent="0.25">
      <c r="A195" s="66"/>
      <c r="B195" s="85"/>
      <c r="C195" s="103"/>
      <c r="D195" s="87"/>
      <c r="E195" s="14"/>
      <c r="F195" s="99"/>
      <c r="G195" s="100"/>
    </row>
    <row r="196" spans="1:7" x14ac:dyDescent="0.25">
      <c r="A196" s="66" t="s">
        <v>83</v>
      </c>
      <c r="B196" s="85"/>
      <c r="C196" s="105" t="s">
        <v>175</v>
      </c>
      <c r="D196" s="87" t="s">
        <v>21</v>
      </c>
      <c r="E196" s="14">
        <v>1</v>
      </c>
      <c r="F196" s="107">
        <v>50000</v>
      </c>
      <c r="G196" s="29">
        <f t="shared" ref="G196" si="21">ROUND($E196*F196,2)</f>
        <v>50000</v>
      </c>
    </row>
    <row r="197" spans="1:7" x14ac:dyDescent="0.25">
      <c r="A197" s="66"/>
      <c r="B197" s="85"/>
      <c r="C197" s="103"/>
      <c r="D197" s="87"/>
      <c r="E197" s="14"/>
      <c r="F197" s="107"/>
      <c r="G197" s="29"/>
    </row>
    <row r="198" spans="1:7" x14ac:dyDescent="0.25">
      <c r="A198" s="109"/>
      <c r="B198" s="71"/>
      <c r="C198" s="105"/>
      <c r="D198" s="110"/>
      <c r="E198" s="3"/>
      <c r="F198" s="99"/>
      <c r="G198" s="100"/>
    </row>
    <row r="199" spans="1:7" x14ac:dyDescent="0.25">
      <c r="A199" s="109"/>
      <c r="B199" s="71"/>
      <c r="C199" s="105"/>
      <c r="D199" s="110"/>
      <c r="E199" s="3"/>
      <c r="F199" s="99"/>
      <c r="G199" s="100"/>
    </row>
    <row r="200" spans="1:7" x14ac:dyDescent="0.25">
      <c r="A200" s="109"/>
      <c r="B200" s="71"/>
      <c r="C200" s="105"/>
      <c r="D200" s="110"/>
      <c r="E200" s="3"/>
      <c r="F200" s="99"/>
      <c r="G200" s="100"/>
    </row>
    <row r="201" spans="1:7" x14ac:dyDescent="0.25">
      <c r="A201" s="109"/>
      <c r="B201" s="71"/>
      <c r="C201" s="105"/>
      <c r="D201" s="110"/>
      <c r="E201" s="3"/>
      <c r="F201" s="99"/>
      <c r="G201" s="100"/>
    </row>
    <row r="202" spans="1:7" x14ac:dyDescent="0.25">
      <c r="A202" s="109"/>
      <c r="B202" s="71"/>
      <c r="C202" s="105"/>
      <c r="D202" s="110"/>
      <c r="E202" s="3"/>
      <c r="F202" s="99"/>
      <c r="G202" s="100"/>
    </row>
    <row r="203" spans="1:7" x14ac:dyDescent="0.25">
      <c r="A203" s="109"/>
      <c r="B203" s="71"/>
      <c r="C203" s="105"/>
      <c r="D203" s="110"/>
      <c r="E203" s="3"/>
      <c r="F203" s="99"/>
      <c r="G203" s="100"/>
    </row>
    <row r="204" spans="1:7" x14ac:dyDescent="0.25">
      <c r="A204" s="109"/>
      <c r="B204" s="71"/>
      <c r="C204" s="105"/>
      <c r="D204" s="110"/>
      <c r="E204" s="3"/>
      <c r="F204" s="99"/>
      <c r="G204" s="100"/>
    </row>
    <row r="205" spans="1:7" x14ac:dyDescent="0.25">
      <c r="A205" s="109"/>
      <c r="B205" s="71"/>
      <c r="C205" s="105"/>
      <c r="D205" s="110"/>
      <c r="E205" s="3"/>
      <c r="F205" s="99"/>
      <c r="G205" s="100"/>
    </row>
    <row r="206" spans="1:7" x14ac:dyDescent="0.25">
      <c r="A206" s="109"/>
      <c r="B206" s="71"/>
      <c r="C206" s="105"/>
      <c r="D206" s="110"/>
      <c r="E206" s="3"/>
      <c r="F206" s="99"/>
      <c r="G206" s="100"/>
    </row>
    <row r="207" spans="1:7" x14ac:dyDescent="0.25">
      <c r="A207" s="109"/>
      <c r="B207" s="71"/>
      <c r="C207" s="105"/>
      <c r="D207" s="110"/>
      <c r="E207" s="3"/>
      <c r="F207" s="99"/>
      <c r="G207" s="100"/>
    </row>
    <row r="208" spans="1:7" x14ac:dyDescent="0.25">
      <c r="A208" s="109"/>
      <c r="B208" s="71"/>
      <c r="C208" s="105"/>
      <c r="D208" s="110"/>
      <c r="E208" s="3"/>
      <c r="F208" s="99"/>
      <c r="G208" s="100"/>
    </row>
    <row r="209" spans="1:7" x14ac:dyDescent="0.25">
      <c r="A209" s="109"/>
      <c r="B209" s="71"/>
      <c r="C209" s="105"/>
      <c r="D209" s="110"/>
      <c r="E209" s="3"/>
      <c r="F209" s="99"/>
      <c r="G209" s="100"/>
    </row>
    <row r="210" spans="1:7" x14ac:dyDescent="0.25">
      <c r="A210" s="109"/>
      <c r="B210" s="71"/>
      <c r="C210" s="105"/>
      <c r="D210" s="110"/>
      <c r="E210" s="3"/>
      <c r="F210" s="99"/>
      <c r="G210" s="100"/>
    </row>
    <row r="211" spans="1:7" x14ac:dyDescent="0.25">
      <c r="A211" s="109"/>
      <c r="B211" s="71"/>
      <c r="C211" s="105"/>
      <c r="D211" s="110"/>
      <c r="E211" s="3"/>
      <c r="F211" s="99"/>
      <c r="G211" s="100"/>
    </row>
    <row r="212" spans="1:7" x14ac:dyDescent="0.25">
      <c r="A212" s="109"/>
      <c r="B212" s="71"/>
      <c r="C212" s="105"/>
      <c r="D212" s="110"/>
      <c r="E212" s="3"/>
      <c r="F212" s="99"/>
      <c r="G212" s="100"/>
    </row>
    <row r="213" spans="1:7" x14ac:dyDescent="0.25">
      <c r="A213" s="109"/>
      <c r="B213" s="71"/>
      <c r="C213" s="105"/>
      <c r="D213" s="110"/>
      <c r="E213" s="3"/>
      <c r="F213" s="113"/>
      <c r="G213" s="114"/>
    </row>
    <row r="214" spans="1:7" x14ac:dyDescent="0.25">
      <c r="A214" s="115"/>
      <c r="B214" s="64"/>
      <c r="C214" s="116"/>
      <c r="D214" s="117"/>
      <c r="E214" s="5"/>
      <c r="F214" s="96"/>
      <c r="G214" s="97"/>
    </row>
    <row r="215" spans="1:7" x14ac:dyDescent="0.25">
      <c r="A215" s="111"/>
      <c r="B215" s="112"/>
      <c r="C215" s="118" t="s">
        <v>84</v>
      </c>
      <c r="D215" s="119"/>
      <c r="E215" s="1"/>
      <c r="F215" s="113"/>
      <c r="G215" s="32">
        <f>SUM(G171:G213)</f>
        <v>50000</v>
      </c>
    </row>
    <row r="216" spans="1:7" ht="12.75" customHeight="1" x14ac:dyDescent="0.25">
      <c r="A216" s="115" t="str">
        <f>A2</f>
        <v>CONTRACT N3TC/RM-2025-606: Grootspruit to Vaal River_N3-9 km 18 to N3-9 km 77.2</v>
      </c>
      <c r="B216" s="120"/>
      <c r="C216" s="63"/>
      <c r="D216" s="117"/>
      <c r="E216" s="5"/>
      <c r="F216" s="121"/>
      <c r="G216" s="64" t="s">
        <v>0</v>
      </c>
    </row>
    <row r="217" spans="1:7" ht="12.75" customHeight="1" x14ac:dyDescent="0.25">
      <c r="A217" s="109" t="str">
        <f>A3</f>
        <v>MOWING, CUTTING AND REMOVAL OF VEGETATION ON THE N3 – PACKAGE 6</v>
      </c>
      <c r="B217" s="136"/>
      <c r="C217" s="70"/>
      <c r="D217" s="70"/>
      <c r="E217" s="141"/>
      <c r="F217" s="125"/>
      <c r="G217" s="71" t="s">
        <v>137</v>
      </c>
    </row>
    <row r="218" spans="1:7" ht="12.75" customHeight="1" x14ac:dyDescent="0.25">
      <c r="A218" s="109"/>
      <c r="B218" s="136"/>
      <c r="C218" s="70"/>
      <c r="D218" s="70"/>
      <c r="E218" s="141"/>
      <c r="F218" s="125"/>
      <c r="G218" s="126"/>
    </row>
    <row r="219" spans="1:7" ht="12.75" customHeight="1" x14ac:dyDescent="0.25">
      <c r="A219" s="154" t="s">
        <v>85</v>
      </c>
      <c r="B219" s="136"/>
      <c r="C219" s="70"/>
      <c r="D219" s="127"/>
      <c r="E219" s="141"/>
      <c r="F219" s="125"/>
      <c r="G219" s="126"/>
    </row>
    <row r="220" spans="1:7" x14ac:dyDescent="0.25">
      <c r="A220" s="111"/>
      <c r="B220" s="142"/>
      <c r="C220" s="118"/>
      <c r="D220" s="119"/>
      <c r="E220" s="1"/>
      <c r="F220" s="125"/>
      <c r="G220" s="126"/>
    </row>
    <row r="221" spans="1:7" x14ac:dyDescent="0.25">
      <c r="A221" s="128"/>
      <c r="B221" s="64"/>
      <c r="C221" s="63"/>
      <c r="D221" s="117"/>
      <c r="E221" s="5"/>
      <c r="F221" s="18"/>
      <c r="G221" s="35"/>
    </row>
    <row r="222" spans="1:7" x14ac:dyDescent="0.25">
      <c r="A222" s="122" t="s">
        <v>86</v>
      </c>
      <c r="B222" s="71"/>
      <c r="C222" s="155" t="s">
        <v>3</v>
      </c>
      <c r="D222" s="127"/>
      <c r="E222" s="6"/>
      <c r="F222" s="19"/>
      <c r="G222" s="36" t="s">
        <v>7</v>
      </c>
    </row>
    <row r="223" spans="1:7" x14ac:dyDescent="0.25">
      <c r="A223" s="131"/>
      <c r="B223" s="112"/>
      <c r="C223" s="118"/>
      <c r="D223" s="119"/>
      <c r="E223" s="1"/>
      <c r="F223" s="20"/>
      <c r="G223" s="37"/>
    </row>
    <row r="224" spans="1:7" x14ac:dyDescent="0.25">
      <c r="A224" s="156"/>
      <c r="B224" s="157"/>
      <c r="C224" s="156"/>
      <c r="D224" s="158"/>
      <c r="E224" s="159"/>
      <c r="F224" s="21"/>
      <c r="G224" s="38"/>
    </row>
    <row r="225" spans="1:7" x14ac:dyDescent="0.25">
      <c r="A225" s="160" t="s">
        <v>87</v>
      </c>
      <c r="B225" s="161"/>
      <c r="C225" s="160" t="s">
        <v>88</v>
      </c>
      <c r="D225" s="162"/>
      <c r="E225" s="163"/>
      <c r="F225" s="22"/>
      <c r="G225" s="39">
        <f>G108</f>
        <v>44200</v>
      </c>
    </row>
    <row r="226" spans="1:7" x14ac:dyDescent="0.25">
      <c r="A226" s="109"/>
      <c r="B226" s="136"/>
      <c r="C226" s="205"/>
      <c r="D226" s="206"/>
      <c r="E226" s="207"/>
      <c r="F226" s="23"/>
      <c r="G226" s="40"/>
    </row>
    <row r="227" spans="1:7" ht="13.5" thickBot="1" x14ac:dyDescent="0.3">
      <c r="A227" s="109"/>
      <c r="B227" s="136"/>
      <c r="C227" s="122"/>
      <c r="D227" s="164"/>
      <c r="E227" s="165"/>
      <c r="F227" s="23"/>
      <c r="G227" s="40"/>
    </row>
    <row r="228" spans="1:7" ht="13.5" thickBot="1" x14ac:dyDescent="0.3">
      <c r="A228" s="166"/>
      <c r="B228" s="167"/>
      <c r="C228" s="200" t="s">
        <v>89</v>
      </c>
      <c r="D228" s="201"/>
      <c r="E228" s="202"/>
      <c r="F228" s="24"/>
      <c r="G228" s="50">
        <f t="shared" ref="G228" si="22">G225</f>
        <v>44200</v>
      </c>
    </row>
    <row r="229" spans="1:7" x14ac:dyDescent="0.25">
      <c r="A229" s="109"/>
      <c r="B229" s="136"/>
      <c r="C229" s="109"/>
      <c r="D229" s="127"/>
      <c r="E229" s="7"/>
      <c r="F229" s="23"/>
      <c r="G229" s="29"/>
    </row>
    <row r="230" spans="1:7" x14ac:dyDescent="0.25">
      <c r="A230" s="160" t="s">
        <v>90</v>
      </c>
      <c r="B230" s="161"/>
      <c r="C230" s="160" t="s">
        <v>91</v>
      </c>
      <c r="D230" s="162"/>
      <c r="E230" s="163"/>
      <c r="F230" s="25"/>
      <c r="G230" s="41">
        <f t="shared" ref="G230" si="23">G215</f>
        <v>50000</v>
      </c>
    </row>
    <row r="231" spans="1:7" x14ac:dyDescent="0.25">
      <c r="A231" s="109"/>
      <c r="B231" s="136"/>
      <c r="C231" s="193"/>
      <c r="D231" s="194"/>
      <c r="E231" s="195"/>
      <c r="F231" s="125"/>
      <c r="G231" s="29"/>
    </row>
    <row r="232" spans="1:7" ht="13.5" thickBot="1" x14ac:dyDescent="0.3">
      <c r="A232" s="109"/>
      <c r="B232" s="136"/>
      <c r="C232" s="137"/>
      <c r="D232" s="168"/>
      <c r="E232" s="169"/>
      <c r="F232" s="23"/>
      <c r="G232" s="29"/>
    </row>
    <row r="233" spans="1:7" ht="13.5" thickBot="1" x14ac:dyDescent="0.3">
      <c r="A233" s="166"/>
      <c r="B233" s="167"/>
      <c r="C233" s="200" t="s">
        <v>92</v>
      </c>
      <c r="D233" s="201"/>
      <c r="E233" s="202"/>
      <c r="F233" s="24"/>
      <c r="G233" s="50">
        <f t="shared" ref="G233" si="24">G230</f>
        <v>50000</v>
      </c>
    </row>
    <row r="234" spans="1:7" ht="18" customHeight="1" x14ac:dyDescent="0.25">
      <c r="A234" s="109"/>
      <c r="B234" s="136"/>
      <c r="C234" s="137"/>
      <c r="D234" s="168"/>
      <c r="E234" s="169"/>
      <c r="F234" s="26"/>
      <c r="G234" s="29"/>
    </row>
    <row r="235" spans="1:7" ht="18" customHeight="1" x14ac:dyDescent="0.25">
      <c r="A235" s="170" t="s">
        <v>93</v>
      </c>
      <c r="B235" s="136"/>
      <c r="C235" s="170" t="s">
        <v>94</v>
      </c>
      <c r="D235" s="171"/>
      <c r="E235" s="169"/>
      <c r="F235" s="23"/>
      <c r="G235" s="29"/>
    </row>
    <row r="236" spans="1:7" ht="18" customHeight="1" x14ac:dyDescent="0.25">
      <c r="A236" s="172"/>
      <c r="B236" s="136"/>
      <c r="C236" s="173"/>
      <c r="D236" s="171"/>
      <c r="E236" s="169"/>
      <c r="F236" s="23"/>
      <c r="G236" s="29"/>
    </row>
    <row r="237" spans="1:7" ht="18" customHeight="1" x14ac:dyDescent="0.25">
      <c r="A237" s="11" t="s">
        <v>95</v>
      </c>
      <c r="B237" s="136"/>
      <c r="C237" s="173" t="s">
        <v>96</v>
      </c>
      <c r="D237" s="174" t="s">
        <v>97</v>
      </c>
      <c r="E237" s="169"/>
      <c r="F237" s="51"/>
      <c r="G237" s="40">
        <f t="shared" ref="G237" si="25">G328</f>
        <v>124100</v>
      </c>
    </row>
    <row r="238" spans="1:7" ht="18" customHeight="1" x14ac:dyDescent="0.25">
      <c r="A238" s="11" t="s">
        <v>98</v>
      </c>
      <c r="B238" s="136"/>
      <c r="C238" s="173" t="s">
        <v>99</v>
      </c>
      <c r="D238" s="174" t="s">
        <v>100</v>
      </c>
      <c r="E238" s="169"/>
      <c r="F238" s="23"/>
      <c r="G238" s="40">
        <f t="shared" ref="G238" si="26">G402</f>
        <v>124100</v>
      </c>
    </row>
    <row r="239" spans="1:7" ht="18" customHeight="1" x14ac:dyDescent="0.25">
      <c r="A239" s="11" t="s">
        <v>101</v>
      </c>
      <c r="B239" s="136"/>
      <c r="C239" s="173" t="s">
        <v>102</v>
      </c>
      <c r="D239" s="174" t="s">
        <v>103</v>
      </c>
      <c r="E239" s="169"/>
      <c r="F239" s="23"/>
      <c r="G239" s="40">
        <f t="shared" ref="G239" si="27">G473</f>
        <v>124100</v>
      </c>
    </row>
    <row r="240" spans="1:7" ht="18" customHeight="1" x14ac:dyDescent="0.25">
      <c r="A240" s="11" t="s">
        <v>104</v>
      </c>
      <c r="B240" s="136"/>
      <c r="C240" s="173" t="s">
        <v>105</v>
      </c>
      <c r="D240" s="174" t="s">
        <v>106</v>
      </c>
      <c r="E240" s="169"/>
      <c r="F240" s="23"/>
      <c r="G240" s="40">
        <f t="shared" ref="G240" si="28">G544</f>
        <v>124100</v>
      </c>
    </row>
    <row r="241" spans="1:7" ht="18" customHeight="1" thickBot="1" x14ac:dyDescent="0.3">
      <c r="A241" s="109"/>
      <c r="B241" s="136"/>
      <c r="C241" s="137"/>
      <c r="D241" s="168"/>
      <c r="E241" s="169"/>
      <c r="F241" s="27"/>
      <c r="G241" s="40"/>
    </row>
    <row r="242" spans="1:7" ht="13.5" thickBot="1" x14ac:dyDescent="0.3">
      <c r="A242" s="203" t="s">
        <v>107</v>
      </c>
      <c r="B242" s="204"/>
      <c r="C242" s="204"/>
      <c r="D242" s="204"/>
      <c r="E242" s="204"/>
      <c r="F242" s="175"/>
      <c r="G242" s="50">
        <f t="shared" ref="G242" si="29">SUM(G237:G240)</f>
        <v>496400</v>
      </c>
    </row>
    <row r="243" spans="1:7" x14ac:dyDescent="0.25">
      <c r="A243" s="109"/>
      <c r="B243" s="136"/>
      <c r="C243" s="70"/>
      <c r="D243" s="127"/>
      <c r="E243" s="6"/>
      <c r="F243" s="125"/>
      <c r="G243" s="29"/>
    </row>
    <row r="244" spans="1:7" x14ac:dyDescent="0.25">
      <c r="A244" s="122"/>
      <c r="B244" s="164" t="s">
        <v>89</v>
      </c>
      <c r="D244" s="127"/>
      <c r="E244" s="6"/>
      <c r="F244" s="125"/>
      <c r="G244" s="42">
        <f t="shared" ref="G244" si="30">G228</f>
        <v>44200</v>
      </c>
    </row>
    <row r="245" spans="1:7" x14ac:dyDescent="0.25">
      <c r="A245" s="109"/>
      <c r="B245" s="136"/>
      <c r="D245" s="127"/>
      <c r="E245" s="6"/>
      <c r="F245" s="125"/>
      <c r="G245" s="40"/>
    </row>
    <row r="246" spans="1:7" x14ac:dyDescent="0.25">
      <c r="A246" s="109"/>
      <c r="B246" s="164" t="s">
        <v>108</v>
      </c>
      <c r="D246" s="127"/>
      <c r="E246" s="6"/>
      <c r="F246" s="125"/>
      <c r="G246" s="42">
        <f t="shared" ref="G246" si="31">G233</f>
        <v>50000</v>
      </c>
    </row>
    <row r="247" spans="1:7" x14ac:dyDescent="0.25">
      <c r="A247" s="109"/>
      <c r="B247" s="136"/>
      <c r="D247" s="127"/>
      <c r="E247" s="6"/>
      <c r="F247" s="125"/>
      <c r="G247" s="40"/>
    </row>
    <row r="248" spans="1:7" x14ac:dyDescent="0.25">
      <c r="A248" s="109"/>
      <c r="B248" s="164" t="s">
        <v>109</v>
      </c>
      <c r="D248" s="127"/>
      <c r="E248" s="6"/>
      <c r="F248" s="125"/>
      <c r="G248" s="42">
        <f t="shared" ref="G248" si="32">G242</f>
        <v>496400</v>
      </c>
    </row>
    <row r="249" spans="1:7" x14ac:dyDescent="0.25">
      <c r="A249" s="109"/>
      <c r="B249" s="136"/>
      <c r="D249" s="127"/>
      <c r="E249" s="6"/>
      <c r="F249" s="125"/>
      <c r="G249" s="40"/>
    </row>
    <row r="250" spans="1:7" x14ac:dyDescent="0.25">
      <c r="A250" s="109"/>
      <c r="B250" s="136"/>
      <c r="C250" s="70"/>
      <c r="D250" s="127"/>
      <c r="E250" s="6"/>
      <c r="F250" s="125"/>
      <c r="G250" s="43"/>
    </row>
    <row r="251" spans="1:7" x14ac:dyDescent="0.25">
      <c r="A251" s="109" t="s">
        <v>110</v>
      </c>
      <c r="B251" s="164"/>
      <c r="C251" s="70"/>
      <c r="D251" s="127"/>
      <c r="E251" s="6"/>
      <c r="F251" s="125"/>
      <c r="G251" s="42">
        <f t="shared" ref="G251" si="33">SUM(G244:G248)</f>
        <v>590600</v>
      </c>
    </row>
    <row r="252" spans="1:7" x14ac:dyDescent="0.25">
      <c r="A252" s="109"/>
      <c r="B252" s="136"/>
      <c r="C252" s="70"/>
      <c r="D252" s="127"/>
      <c r="E252" s="6"/>
      <c r="F252" s="125"/>
      <c r="G252" s="43"/>
    </row>
    <row r="253" spans="1:7" x14ac:dyDescent="0.25">
      <c r="A253" s="122" t="s">
        <v>111</v>
      </c>
      <c r="B253" s="136"/>
      <c r="C253" s="136"/>
      <c r="D253" s="127"/>
      <c r="E253" s="6"/>
      <c r="F253" s="125"/>
      <c r="G253" s="42">
        <f t="shared" ref="G253" si="34">ROUND(G251*0.15,2)</f>
        <v>88590</v>
      </c>
    </row>
    <row r="254" spans="1:7" x14ac:dyDescent="0.25">
      <c r="A254" s="109"/>
      <c r="B254" s="136"/>
      <c r="C254" s="70"/>
      <c r="D254" s="127"/>
      <c r="E254" s="6"/>
      <c r="F254" s="125"/>
      <c r="G254" s="40"/>
    </row>
    <row r="255" spans="1:7" ht="13.5" thickBot="1" x14ac:dyDescent="0.3">
      <c r="A255" s="109" t="s">
        <v>112</v>
      </c>
      <c r="B255" s="136"/>
      <c r="C255" s="70"/>
      <c r="D255" s="127"/>
      <c r="E255" s="6"/>
      <c r="F255" s="125"/>
      <c r="G255" s="52">
        <f t="shared" ref="G255" si="35">G251+G253</f>
        <v>679190</v>
      </c>
    </row>
    <row r="256" spans="1:7" x14ac:dyDescent="0.25">
      <c r="A256" s="111"/>
      <c r="B256" s="142"/>
      <c r="C256" s="118"/>
      <c r="D256" s="119"/>
      <c r="E256" s="1"/>
      <c r="F256" s="176">
        <f t="shared" ref="F256" si="36">G255</f>
        <v>679190</v>
      </c>
      <c r="G256" s="32"/>
    </row>
    <row r="257" spans="1:7" x14ac:dyDescent="0.25">
      <c r="A257" s="177"/>
      <c r="B257" s="178"/>
      <c r="C257" s="179"/>
      <c r="D257" s="180"/>
      <c r="E257" s="44"/>
      <c r="F257" s="121"/>
      <c r="G257" s="181"/>
    </row>
    <row r="258" spans="1:7" ht="15.75" x14ac:dyDescent="0.25">
      <c r="A258" s="196" t="str">
        <f>A1</f>
        <v>PACKAGE 6</v>
      </c>
      <c r="B258" s="197"/>
      <c r="C258" s="197"/>
      <c r="D258" s="197"/>
      <c r="E258" s="197"/>
      <c r="F258" s="125"/>
      <c r="G258" s="71" t="s">
        <v>113</v>
      </c>
    </row>
    <row r="259" spans="1:7" x14ac:dyDescent="0.25">
      <c r="A259" s="109" t="str">
        <f>A$2</f>
        <v>CONTRACT N3TC/RM-2025-606: Grootspruit to Vaal River_N3-9 km 18 to N3-9 km 77.2</v>
      </c>
      <c r="B259" s="136"/>
      <c r="C259" s="70"/>
      <c r="D259" s="127"/>
      <c r="E259" s="45"/>
      <c r="F259" s="125"/>
      <c r="G259" s="71" t="s">
        <v>138</v>
      </c>
    </row>
    <row r="260" spans="1:7" x14ac:dyDescent="0.25">
      <c r="A260" s="109" t="str">
        <f>A$3</f>
        <v>MOWING, CUTTING AND REMOVAL OF VEGETATION ON THE N3 – PACKAGE 6</v>
      </c>
      <c r="B260" s="136"/>
      <c r="C260" s="70"/>
      <c r="D260" s="70"/>
      <c r="E260" s="182"/>
      <c r="F260" s="125"/>
      <c r="G260" s="126"/>
    </row>
    <row r="261" spans="1:7" x14ac:dyDescent="0.25">
      <c r="A261" s="109"/>
      <c r="B261" s="136"/>
      <c r="C261" s="70"/>
      <c r="D261" s="70"/>
      <c r="E261" s="182"/>
      <c r="F261" s="125"/>
      <c r="G261" s="126"/>
    </row>
    <row r="262" spans="1:7" ht="13.5" thickBot="1" x14ac:dyDescent="0.3">
      <c r="A262" s="183" t="s">
        <v>114</v>
      </c>
      <c r="B262" s="142"/>
      <c r="C262" s="118"/>
      <c r="D262" s="119"/>
      <c r="E262" s="1"/>
      <c r="F262" s="125"/>
      <c r="G262" s="126"/>
    </row>
    <row r="263" spans="1:7" x14ac:dyDescent="0.25">
      <c r="A263" s="128"/>
      <c r="B263" s="64"/>
      <c r="C263" s="116"/>
      <c r="D263" s="129"/>
      <c r="E263" s="2"/>
      <c r="F263" s="184"/>
      <c r="G263" s="46"/>
    </row>
    <row r="264" spans="1:7" x14ac:dyDescent="0.25">
      <c r="A264" s="122" t="s">
        <v>2</v>
      </c>
      <c r="B264" s="71"/>
      <c r="C264" s="130" t="s">
        <v>3</v>
      </c>
      <c r="D264" s="110" t="s">
        <v>4</v>
      </c>
      <c r="E264" s="3" t="s">
        <v>5</v>
      </c>
      <c r="F264" s="19" t="s">
        <v>6</v>
      </c>
      <c r="G264" s="36" t="s">
        <v>7</v>
      </c>
    </row>
    <row r="265" spans="1:7" x14ac:dyDescent="0.25">
      <c r="A265" s="131"/>
      <c r="B265" s="112"/>
      <c r="C265" s="132"/>
      <c r="D265" s="133"/>
      <c r="E265" s="4"/>
      <c r="F265" s="20"/>
      <c r="G265" s="37"/>
    </row>
    <row r="266" spans="1:7" x14ac:dyDescent="0.25">
      <c r="A266" s="115"/>
      <c r="B266" s="64"/>
      <c r="C266" s="63"/>
      <c r="D266" s="129"/>
      <c r="E266" s="3"/>
      <c r="F266" s="185"/>
      <c r="G266" s="29"/>
    </row>
    <row r="267" spans="1:7" ht="24" x14ac:dyDescent="0.25">
      <c r="A267" s="66" t="s">
        <v>9</v>
      </c>
      <c r="B267" s="85"/>
      <c r="C267" s="101" t="s">
        <v>10</v>
      </c>
      <c r="D267" s="87"/>
      <c r="E267" s="14"/>
      <c r="F267" s="185"/>
      <c r="G267" s="29"/>
    </row>
    <row r="268" spans="1:7" x14ac:dyDescent="0.25">
      <c r="A268" s="66"/>
      <c r="B268" s="102"/>
      <c r="C268" s="103"/>
      <c r="D268" s="87"/>
      <c r="E268" s="14"/>
      <c r="F268" s="185"/>
      <c r="G268" s="29"/>
    </row>
    <row r="269" spans="1:7" x14ac:dyDescent="0.25">
      <c r="A269" s="125" t="s">
        <v>151</v>
      </c>
      <c r="B269" s="186"/>
      <c r="C269" s="105" t="s">
        <v>166</v>
      </c>
      <c r="D269" s="87"/>
      <c r="E269" s="14"/>
      <c r="F269" s="185"/>
      <c r="G269" s="29"/>
    </row>
    <row r="270" spans="1:7" x14ac:dyDescent="0.25">
      <c r="A270" s="125"/>
      <c r="B270" s="186"/>
      <c r="C270" s="105" t="s">
        <v>167</v>
      </c>
      <c r="D270" s="87"/>
      <c r="E270" s="14"/>
      <c r="F270" s="185"/>
      <c r="G270" s="29"/>
    </row>
    <row r="271" spans="1:7" x14ac:dyDescent="0.25">
      <c r="A271" s="66"/>
      <c r="B271" s="102"/>
      <c r="C271" s="103"/>
      <c r="D271" s="87"/>
      <c r="E271" s="14"/>
      <c r="F271" s="185"/>
      <c r="G271" s="29"/>
    </row>
    <row r="272" spans="1:7" x14ac:dyDescent="0.25">
      <c r="A272" s="66"/>
      <c r="B272" s="85" t="s">
        <v>15</v>
      </c>
      <c r="C272" s="103" t="s">
        <v>119</v>
      </c>
      <c r="D272" s="87"/>
      <c r="E272" s="14"/>
      <c r="F272" s="185"/>
      <c r="G272" s="29"/>
    </row>
    <row r="273" spans="1:7" x14ac:dyDescent="0.25">
      <c r="A273" s="66"/>
      <c r="B273" s="85"/>
      <c r="C273" s="105" t="s">
        <v>145</v>
      </c>
      <c r="D273" s="87" t="s">
        <v>17</v>
      </c>
      <c r="E273" s="14">
        <v>1</v>
      </c>
      <c r="F273" s="187">
        <v>9800</v>
      </c>
      <c r="G273" s="29">
        <f t="shared" ref="G273:G274" si="37">ROUND($E273*F273,2)</f>
        <v>9800</v>
      </c>
    </row>
    <row r="274" spans="1:7" x14ac:dyDescent="0.25">
      <c r="A274" s="66"/>
      <c r="B274" s="85"/>
      <c r="C274" s="105" t="s">
        <v>146</v>
      </c>
      <c r="D274" s="87" t="s">
        <v>17</v>
      </c>
      <c r="E274" s="14">
        <v>1</v>
      </c>
      <c r="F274" s="187">
        <v>9800</v>
      </c>
      <c r="G274" s="29">
        <f t="shared" si="37"/>
        <v>9800</v>
      </c>
    </row>
    <row r="275" spans="1:7" x14ac:dyDescent="0.25">
      <c r="A275" s="66"/>
      <c r="B275" s="85"/>
      <c r="C275" s="103"/>
      <c r="D275" s="87"/>
      <c r="E275" s="14"/>
      <c r="F275" s="187"/>
      <c r="G275" s="29"/>
    </row>
    <row r="276" spans="1:7" x14ac:dyDescent="0.25">
      <c r="A276" s="66"/>
      <c r="B276" s="85" t="s">
        <v>18</v>
      </c>
      <c r="C276" s="103" t="s">
        <v>120</v>
      </c>
      <c r="D276" s="87"/>
      <c r="E276" s="14"/>
      <c r="F276" s="187"/>
      <c r="G276" s="29"/>
    </row>
    <row r="277" spans="1:7" x14ac:dyDescent="0.25">
      <c r="A277" s="66"/>
      <c r="B277" s="85"/>
      <c r="C277" s="105" t="s">
        <v>147</v>
      </c>
      <c r="D277" s="87" t="s">
        <v>17</v>
      </c>
      <c r="E277" s="14">
        <v>1</v>
      </c>
      <c r="F277" s="187">
        <v>6200</v>
      </c>
      <c r="G277" s="29">
        <f t="shared" ref="G277:G280" si="38">ROUND($E277*F277,2)</f>
        <v>6200</v>
      </c>
    </row>
    <row r="278" spans="1:7" x14ac:dyDescent="0.25">
      <c r="A278" s="66"/>
      <c r="B278" s="85"/>
      <c r="C278" s="105" t="s">
        <v>148</v>
      </c>
      <c r="D278" s="87" t="s">
        <v>17</v>
      </c>
      <c r="E278" s="14">
        <v>1</v>
      </c>
      <c r="F278" s="187">
        <v>6200</v>
      </c>
      <c r="G278" s="29">
        <f t="shared" si="38"/>
        <v>6200</v>
      </c>
    </row>
    <row r="279" spans="1:7" x14ac:dyDescent="0.25">
      <c r="A279" s="66"/>
      <c r="B279" s="85"/>
      <c r="C279" s="105" t="s">
        <v>149</v>
      </c>
      <c r="D279" s="87" t="s">
        <v>17</v>
      </c>
      <c r="E279" s="14">
        <v>1</v>
      </c>
      <c r="F279" s="187">
        <v>6200</v>
      </c>
      <c r="G279" s="29">
        <f t="shared" si="38"/>
        <v>6200</v>
      </c>
    </row>
    <row r="280" spans="1:7" x14ac:dyDescent="0.25">
      <c r="A280" s="66"/>
      <c r="B280" s="85"/>
      <c r="C280" s="105" t="s">
        <v>150</v>
      </c>
      <c r="D280" s="87" t="s">
        <v>17</v>
      </c>
      <c r="E280" s="14">
        <v>1</v>
      </c>
      <c r="F280" s="187">
        <v>6200</v>
      </c>
      <c r="G280" s="29">
        <f t="shared" si="38"/>
        <v>6200</v>
      </c>
    </row>
    <row r="281" spans="1:7" x14ac:dyDescent="0.25">
      <c r="A281" s="66"/>
      <c r="B281" s="85"/>
      <c r="C281" s="105" t="s">
        <v>179</v>
      </c>
      <c r="D281" s="87" t="s">
        <v>17</v>
      </c>
      <c r="E281" s="14">
        <v>1</v>
      </c>
      <c r="F281" s="187">
        <v>6200</v>
      </c>
      <c r="G281" s="29">
        <f t="shared" ref="G281" si="39">ROUND($E281*F281,2)</f>
        <v>6200</v>
      </c>
    </row>
    <row r="282" spans="1:7" x14ac:dyDescent="0.25">
      <c r="A282" s="66"/>
      <c r="B282" s="102"/>
      <c r="C282" s="103"/>
      <c r="D282" s="87"/>
      <c r="E282" s="14"/>
      <c r="F282" s="187"/>
      <c r="G282" s="29"/>
    </row>
    <row r="283" spans="1:7" x14ac:dyDescent="0.25">
      <c r="A283" s="66" t="s">
        <v>37</v>
      </c>
      <c r="B283" s="85"/>
      <c r="C283" s="101" t="s">
        <v>38</v>
      </c>
      <c r="D283" s="87"/>
      <c r="E283" s="14"/>
      <c r="F283" s="187"/>
      <c r="G283" s="29"/>
    </row>
    <row r="284" spans="1:7" x14ac:dyDescent="0.25">
      <c r="A284" s="66"/>
      <c r="B284" s="102"/>
      <c r="C284" s="103"/>
      <c r="D284" s="87"/>
      <c r="E284" s="14"/>
      <c r="F284" s="187"/>
      <c r="G284" s="29"/>
    </row>
    <row r="285" spans="1:7" ht="12" customHeight="1" x14ac:dyDescent="0.25">
      <c r="A285" s="108"/>
      <c r="B285" s="85"/>
      <c r="C285" s="103" t="s">
        <v>115</v>
      </c>
      <c r="D285" s="87"/>
      <c r="E285" s="14"/>
      <c r="F285" s="188"/>
      <c r="G285" s="29"/>
    </row>
    <row r="286" spans="1:7" x14ac:dyDescent="0.25">
      <c r="A286" s="66"/>
      <c r="B286" s="85"/>
      <c r="C286" s="103"/>
      <c r="D286" s="87"/>
      <c r="E286" s="14"/>
      <c r="F286" s="187"/>
      <c r="G286" s="29"/>
    </row>
    <row r="287" spans="1:7" ht="24" x14ac:dyDescent="0.25">
      <c r="A287" s="66" t="s">
        <v>56</v>
      </c>
      <c r="B287" s="85"/>
      <c r="C287" s="103" t="s">
        <v>116</v>
      </c>
      <c r="D287" s="87"/>
      <c r="E287" s="14"/>
      <c r="F287" s="187"/>
      <c r="G287" s="29"/>
    </row>
    <row r="288" spans="1:7" x14ac:dyDescent="0.25">
      <c r="A288" s="66"/>
      <c r="B288" s="85"/>
      <c r="C288" s="103"/>
      <c r="D288" s="87"/>
      <c r="E288" s="14"/>
      <c r="F288" s="187"/>
      <c r="G288" s="29"/>
    </row>
    <row r="289" spans="1:7" ht="12" customHeight="1" x14ac:dyDescent="0.25">
      <c r="A289" s="66"/>
      <c r="B289" s="85"/>
      <c r="C289" s="103" t="s">
        <v>117</v>
      </c>
      <c r="D289" s="87"/>
      <c r="E289" s="14"/>
      <c r="F289" s="187"/>
      <c r="G289" s="29"/>
    </row>
    <row r="290" spans="1:7" x14ac:dyDescent="0.25">
      <c r="A290" s="66"/>
      <c r="B290" s="85"/>
      <c r="C290" s="103" t="s">
        <v>118</v>
      </c>
      <c r="D290" s="87"/>
      <c r="E290" s="14"/>
      <c r="F290" s="187"/>
      <c r="G290" s="29"/>
    </row>
    <row r="291" spans="1:7" x14ac:dyDescent="0.25">
      <c r="A291" s="66"/>
      <c r="B291" s="85"/>
      <c r="C291" s="103"/>
      <c r="D291" s="87"/>
      <c r="E291" s="14"/>
      <c r="F291" s="187"/>
      <c r="G291" s="29"/>
    </row>
    <row r="292" spans="1:7" x14ac:dyDescent="0.25">
      <c r="A292" s="66"/>
      <c r="B292" s="85" t="s">
        <v>15</v>
      </c>
      <c r="C292" s="103" t="s">
        <v>119</v>
      </c>
      <c r="D292" s="87"/>
      <c r="E292" s="14"/>
      <c r="F292" s="187"/>
      <c r="G292" s="29"/>
    </row>
    <row r="293" spans="1:7" x14ac:dyDescent="0.25">
      <c r="A293" s="66"/>
      <c r="B293" s="85"/>
      <c r="C293" s="105" t="s">
        <v>145</v>
      </c>
      <c r="D293" s="87" t="s">
        <v>17</v>
      </c>
      <c r="E293" s="14">
        <v>1</v>
      </c>
      <c r="F293" s="187">
        <v>12250</v>
      </c>
      <c r="G293" s="29">
        <f t="shared" ref="G293:G294" si="40">ROUND($E293*F293,2)</f>
        <v>12250</v>
      </c>
    </row>
    <row r="294" spans="1:7" x14ac:dyDescent="0.25">
      <c r="A294" s="66"/>
      <c r="B294" s="85"/>
      <c r="C294" s="105" t="s">
        <v>146</v>
      </c>
      <c r="D294" s="87" t="s">
        <v>17</v>
      </c>
      <c r="E294" s="14">
        <v>1</v>
      </c>
      <c r="F294" s="187">
        <v>12250</v>
      </c>
      <c r="G294" s="29">
        <f t="shared" si="40"/>
        <v>12250</v>
      </c>
    </row>
    <row r="295" spans="1:7" x14ac:dyDescent="0.25">
      <c r="A295" s="66"/>
      <c r="B295" s="85"/>
      <c r="C295" s="103"/>
      <c r="D295" s="87"/>
      <c r="E295" s="14"/>
      <c r="F295" s="187"/>
      <c r="G295" s="29"/>
    </row>
    <row r="296" spans="1:7" x14ac:dyDescent="0.25">
      <c r="A296" s="66"/>
      <c r="B296" s="85" t="s">
        <v>18</v>
      </c>
      <c r="C296" s="103" t="s">
        <v>120</v>
      </c>
      <c r="D296" s="87"/>
      <c r="E296" s="14"/>
      <c r="F296" s="187"/>
      <c r="G296" s="29"/>
    </row>
    <row r="297" spans="1:7" x14ac:dyDescent="0.25">
      <c r="A297" s="66"/>
      <c r="B297" s="85"/>
      <c r="C297" s="105" t="s">
        <v>147</v>
      </c>
      <c r="D297" s="87" t="s">
        <v>17</v>
      </c>
      <c r="E297" s="14">
        <v>1</v>
      </c>
      <c r="F297" s="187">
        <v>9800</v>
      </c>
      <c r="G297" s="29">
        <f t="shared" ref="G297:G300" si="41">ROUND($E297*F297,2)</f>
        <v>9800</v>
      </c>
    </row>
    <row r="298" spans="1:7" x14ac:dyDescent="0.25">
      <c r="A298" s="66"/>
      <c r="B298" s="85"/>
      <c r="C298" s="105" t="s">
        <v>148</v>
      </c>
      <c r="D298" s="87" t="s">
        <v>17</v>
      </c>
      <c r="E298" s="14">
        <v>1</v>
      </c>
      <c r="F298" s="187">
        <v>9800</v>
      </c>
      <c r="G298" s="29">
        <f t="shared" si="41"/>
        <v>9800</v>
      </c>
    </row>
    <row r="299" spans="1:7" x14ac:dyDescent="0.25">
      <c r="A299" s="66"/>
      <c r="B299" s="85"/>
      <c r="C299" s="105" t="s">
        <v>149</v>
      </c>
      <c r="D299" s="87" t="s">
        <v>17</v>
      </c>
      <c r="E299" s="14">
        <v>1</v>
      </c>
      <c r="F299" s="187">
        <v>9800</v>
      </c>
      <c r="G299" s="29">
        <f t="shared" si="41"/>
        <v>9800</v>
      </c>
    </row>
    <row r="300" spans="1:7" x14ac:dyDescent="0.25">
      <c r="A300" s="66"/>
      <c r="B300" s="85"/>
      <c r="C300" s="105" t="s">
        <v>150</v>
      </c>
      <c r="D300" s="87" t="s">
        <v>17</v>
      </c>
      <c r="E300" s="14">
        <v>1</v>
      </c>
      <c r="F300" s="187">
        <v>9800</v>
      </c>
      <c r="G300" s="29">
        <f t="shared" si="41"/>
        <v>9800</v>
      </c>
    </row>
    <row r="301" spans="1:7" x14ac:dyDescent="0.25">
      <c r="A301" s="66"/>
      <c r="B301" s="85"/>
      <c r="C301" s="105" t="s">
        <v>179</v>
      </c>
      <c r="D301" s="87" t="s">
        <v>17</v>
      </c>
      <c r="E301" s="14">
        <v>1</v>
      </c>
      <c r="F301" s="187">
        <v>9800</v>
      </c>
      <c r="G301" s="29">
        <f t="shared" ref="G301" si="42">ROUND($E301*F301,2)</f>
        <v>9800</v>
      </c>
    </row>
    <row r="302" spans="1:7" x14ac:dyDescent="0.25">
      <c r="A302" s="66"/>
      <c r="B302" s="85"/>
      <c r="C302" s="103"/>
      <c r="D302" s="87"/>
      <c r="E302" s="14"/>
      <c r="F302" s="185"/>
      <c r="G302" s="29"/>
    </row>
    <row r="303" spans="1:7" ht="36" x14ac:dyDescent="0.25">
      <c r="A303" s="66"/>
      <c r="B303" s="85"/>
      <c r="C303" s="189" t="s">
        <v>121</v>
      </c>
      <c r="D303" s="87"/>
      <c r="E303" s="14"/>
      <c r="F303" s="185"/>
      <c r="G303" s="29"/>
    </row>
    <row r="304" spans="1:7" ht="9.9499999999999993" customHeight="1" x14ac:dyDescent="0.25">
      <c r="A304" s="66"/>
      <c r="B304" s="85"/>
      <c r="C304" s="189"/>
      <c r="D304" s="87"/>
      <c r="E304" s="14"/>
      <c r="F304" s="185"/>
      <c r="G304" s="29"/>
    </row>
    <row r="305" spans="1:7" ht="36" x14ac:dyDescent="0.25">
      <c r="A305" s="66"/>
      <c r="B305" s="85"/>
      <c r="C305" s="189" t="s">
        <v>122</v>
      </c>
      <c r="D305" s="87"/>
      <c r="E305" s="14"/>
      <c r="F305" s="185"/>
      <c r="G305" s="29"/>
    </row>
    <row r="306" spans="1:7" ht="9.9499999999999993" customHeight="1" x14ac:dyDescent="0.25">
      <c r="A306" s="66"/>
      <c r="B306" s="85"/>
      <c r="C306" s="103"/>
      <c r="D306" s="87"/>
      <c r="E306" s="14"/>
      <c r="F306" s="185"/>
      <c r="G306" s="29"/>
    </row>
    <row r="307" spans="1:7" ht="24" x14ac:dyDescent="0.25">
      <c r="A307" s="66" t="s">
        <v>60</v>
      </c>
      <c r="B307" s="85"/>
      <c r="C307" s="101" t="s">
        <v>61</v>
      </c>
      <c r="D307" s="87"/>
      <c r="E307" s="14"/>
      <c r="F307" s="185"/>
      <c r="G307" s="29"/>
    </row>
    <row r="308" spans="1:7" ht="9.9499999999999993" customHeight="1" x14ac:dyDescent="0.25">
      <c r="A308" s="66"/>
      <c r="B308" s="102"/>
      <c r="C308" s="103"/>
      <c r="D308" s="87"/>
      <c r="E308" s="14"/>
      <c r="F308" s="185"/>
      <c r="G308" s="29"/>
    </row>
    <row r="309" spans="1:7" x14ac:dyDescent="0.25">
      <c r="A309" s="66" t="s">
        <v>62</v>
      </c>
      <c r="B309" s="102"/>
      <c r="C309" s="68" t="s">
        <v>63</v>
      </c>
      <c r="D309" s="87"/>
      <c r="E309" s="14"/>
      <c r="F309" s="185"/>
      <c r="G309" s="29"/>
    </row>
    <row r="310" spans="1:7" x14ac:dyDescent="0.25">
      <c r="A310" s="66"/>
      <c r="B310" s="102"/>
      <c r="C310" s="105" t="s">
        <v>174</v>
      </c>
      <c r="D310" s="87"/>
      <c r="E310" s="14"/>
      <c r="F310" s="185"/>
      <c r="G310" s="29"/>
    </row>
    <row r="311" spans="1:7" x14ac:dyDescent="0.25">
      <c r="A311" s="66"/>
      <c r="B311" s="102"/>
      <c r="C311" s="103"/>
      <c r="D311" s="87"/>
      <c r="E311" s="14"/>
      <c r="F311" s="185"/>
      <c r="G311" s="29"/>
    </row>
    <row r="312" spans="1:7" ht="24" x14ac:dyDescent="0.25">
      <c r="A312" s="66"/>
      <c r="B312" s="85" t="s">
        <v>18</v>
      </c>
      <c r="C312" s="103" t="s">
        <v>133</v>
      </c>
      <c r="D312" s="87" t="s">
        <v>65</v>
      </c>
      <c r="E312" s="14">
        <v>50</v>
      </c>
      <c r="F312" s="190">
        <f>$F$141</f>
        <v>0</v>
      </c>
      <c r="G312" s="29">
        <f t="shared" ref="G312" si="43">ROUND($E312*F312,2)</f>
        <v>0</v>
      </c>
    </row>
    <row r="313" spans="1:7" ht="9.9499999999999993" customHeight="1" x14ac:dyDescent="0.25">
      <c r="A313" s="66"/>
      <c r="B313" s="85"/>
      <c r="C313" s="103"/>
      <c r="D313" s="87"/>
      <c r="E313" s="14"/>
      <c r="F313" s="190"/>
      <c r="G313" s="29"/>
    </row>
    <row r="314" spans="1:7" x14ac:dyDescent="0.25">
      <c r="A314" s="66" t="s">
        <v>70</v>
      </c>
      <c r="B314" s="102"/>
      <c r="C314" s="105" t="s">
        <v>176</v>
      </c>
      <c r="D314" s="87"/>
      <c r="E314" s="14"/>
      <c r="F314" s="190"/>
      <c r="G314" s="29"/>
    </row>
    <row r="315" spans="1:7" x14ac:dyDescent="0.25">
      <c r="A315" s="66"/>
      <c r="B315" s="102"/>
      <c r="C315" s="105" t="s">
        <v>177</v>
      </c>
      <c r="D315" s="87"/>
      <c r="E315" s="14"/>
      <c r="F315" s="190"/>
      <c r="G315" s="29"/>
    </row>
    <row r="316" spans="1:7" x14ac:dyDescent="0.25">
      <c r="A316" s="66"/>
      <c r="B316" s="102"/>
      <c r="C316" s="105" t="s">
        <v>178</v>
      </c>
      <c r="D316" s="87"/>
      <c r="E316" s="14"/>
      <c r="F316" s="190"/>
      <c r="G316" s="29"/>
    </row>
    <row r="317" spans="1:7" x14ac:dyDescent="0.25">
      <c r="A317" s="66"/>
      <c r="B317" s="102"/>
      <c r="C317" s="105"/>
      <c r="D317" s="87"/>
      <c r="E317" s="14"/>
      <c r="F317" s="190"/>
      <c r="G317" s="29"/>
    </row>
    <row r="318" spans="1:7" ht="24" x14ac:dyDescent="0.25">
      <c r="A318" s="66"/>
      <c r="B318" s="85" t="s">
        <v>18</v>
      </c>
      <c r="C318" s="103" t="s">
        <v>128</v>
      </c>
      <c r="D318" s="87" t="s">
        <v>65</v>
      </c>
      <c r="E318" s="14">
        <f>2*10</f>
        <v>20</v>
      </c>
      <c r="F318" s="190">
        <f>$F$178</f>
        <v>0</v>
      </c>
      <c r="G318" s="29">
        <f t="shared" ref="G318" si="44">ROUND($E318*F318,2)</f>
        <v>0</v>
      </c>
    </row>
    <row r="319" spans="1:7" x14ac:dyDescent="0.25">
      <c r="A319" s="66"/>
      <c r="B319" s="102"/>
      <c r="C319" s="105"/>
      <c r="D319" s="87"/>
      <c r="E319" s="14"/>
      <c r="F319" s="190"/>
      <c r="G319" s="29"/>
    </row>
    <row r="320" spans="1:7" ht="24" x14ac:dyDescent="0.25">
      <c r="A320" s="66"/>
      <c r="B320" s="85" t="s">
        <v>131</v>
      </c>
      <c r="C320" s="103" t="s">
        <v>132</v>
      </c>
      <c r="D320" s="87" t="s">
        <v>65</v>
      </c>
      <c r="E320" s="14">
        <f>2*10</f>
        <v>20</v>
      </c>
      <c r="F320" s="190">
        <f>$F$183</f>
        <v>0</v>
      </c>
      <c r="G320" s="29">
        <f t="shared" ref="G320" si="45">ROUND($E320*F320,2)</f>
        <v>0</v>
      </c>
    </row>
    <row r="321" spans="1:7" x14ac:dyDescent="0.25">
      <c r="A321" s="66"/>
      <c r="B321" s="85"/>
      <c r="C321" s="103"/>
      <c r="D321" s="87"/>
      <c r="E321" s="14"/>
      <c r="F321" s="190"/>
      <c r="G321" s="29"/>
    </row>
    <row r="322" spans="1:7" ht="9.9499999999999993" customHeight="1" x14ac:dyDescent="0.25">
      <c r="A322" s="66"/>
      <c r="B322" s="85"/>
      <c r="C322" s="103"/>
      <c r="D322" s="87"/>
      <c r="E322" s="14"/>
      <c r="F322" s="190"/>
      <c r="G322" s="29"/>
    </row>
    <row r="323" spans="1:7" x14ac:dyDescent="0.25">
      <c r="A323" s="66"/>
      <c r="B323" s="85"/>
      <c r="C323" s="103"/>
      <c r="D323" s="87"/>
      <c r="E323" s="14"/>
      <c r="F323" s="190"/>
      <c r="G323" s="29"/>
    </row>
    <row r="324" spans="1:7" x14ac:dyDescent="0.25">
      <c r="A324" s="66"/>
      <c r="B324" s="85"/>
      <c r="C324" s="103"/>
      <c r="D324" s="87"/>
      <c r="E324" s="14"/>
      <c r="F324" s="190"/>
      <c r="G324" s="29"/>
    </row>
    <row r="325" spans="1:7" ht="9.9499999999999993" customHeight="1" x14ac:dyDescent="0.25">
      <c r="A325" s="66"/>
      <c r="B325" s="85"/>
      <c r="C325" s="103"/>
      <c r="D325" s="87"/>
      <c r="E325" s="14"/>
      <c r="F325" s="190"/>
      <c r="G325" s="29"/>
    </row>
    <row r="326" spans="1:7" x14ac:dyDescent="0.25">
      <c r="A326" s="66"/>
      <c r="B326" s="148"/>
      <c r="C326" s="149"/>
      <c r="D326" s="150"/>
      <c r="E326" s="54"/>
      <c r="F326" s="190"/>
      <c r="G326" s="55"/>
    </row>
    <row r="327" spans="1:7" x14ac:dyDescent="0.25">
      <c r="A327" s="109"/>
      <c r="B327" s="71"/>
      <c r="C327" s="105"/>
      <c r="D327" s="110"/>
      <c r="E327" s="3"/>
      <c r="F327" s="185"/>
      <c r="G327" s="29"/>
    </row>
    <row r="328" spans="1:7" x14ac:dyDescent="0.2">
      <c r="A328" s="47" t="s">
        <v>123</v>
      </c>
      <c r="B328" s="9"/>
      <c r="C328" s="9"/>
      <c r="D328" s="9"/>
      <c r="E328" s="10"/>
      <c r="F328" s="25" t="s">
        <v>113</v>
      </c>
      <c r="G328" s="41">
        <f>SUM(G268:G327)</f>
        <v>124100</v>
      </c>
    </row>
    <row r="329" spans="1:7" x14ac:dyDescent="0.25">
      <c r="A329" s="177"/>
      <c r="B329" s="178"/>
      <c r="C329" s="179"/>
      <c r="D329" s="180"/>
      <c r="E329" s="44"/>
      <c r="F329" s="121"/>
      <c r="G329" s="181"/>
    </row>
    <row r="330" spans="1:7" x14ac:dyDescent="0.25">
      <c r="A330" s="198" t="str">
        <f>A1</f>
        <v>PACKAGE 6</v>
      </c>
      <c r="B330" s="199"/>
      <c r="C330" s="199"/>
      <c r="D330" s="199"/>
      <c r="E330" s="199"/>
      <c r="F330" s="125"/>
      <c r="G330" s="71" t="s">
        <v>124</v>
      </c>
    </row>
    <row r="331" spans="1:7" x14ac:dyDescent="0.25">
      <c r="A331" s="109" t="str">
        <f>A$2</f>
        <v>CONTRACT N3TC/RM-2025-606: Grootspruit to Vaal River_N3-9 km 18 to N3-9 km 77.2</v>
      </c>
      <c r="B331" s="136"/>
      <c r="C331" s="70"/>
      <c r="D331" s="127"/>
      <c r="E331" s="45"/>
      <c r="F331" s="125"/>
      <c r="G331" s="71" t="s">
        <v>139</v>
      </c>
    </row>
    <row r="332" spans="1:7" x14ac:dyDescent="0.25">
      <c r="A332" s="109" t="str">
        <f>A$3</f>
        <v>MOWING, CUTTING AND REMOVAL OF VEGETATION ON THE N3 – PACKAGE 6</v>
      </c>
      <c r="B332" s="136"/>
      <c r="C332" s="70"/>
      <c r="D332" s="70"/>
      <c r="E332" s="182"/>
      <c r="F332" s="125"/>
      <c r="G332" s="126"/>
    </row>
    <row r="333" spans="1:7" x14ac:dyDescent="0.25">
      <c r="A333" s="183" t="s">
        <v>154</v>
      </c>
      <c r="B333" s="142"/>
      <c r="C333" s="118"/>
      <c r="D333" s="119"/>
      <c r="E333" s="1"/>
      <c r="F333" s="125"/>
      <c r="G333" s="126"/>
    </row>
    <row r="334" spans="1:7" x14ac:dyDescent="0.25">
      <c r="A334" s="128"/>
      <c r="B334" s="64"/>
      <c r="C334" s="116"/>
      <c r="D334" s="129"/>
      <c r="E334" s="2"/>
      <c r="F334" s="18"/>
      <c r="G334" s="35"/>
    </row>
    <row r="335" spans="1:7" x14ac:dyDescent="0.25">
      <c r="A335" s="122" t="s">
        <v>2</v>
      </c>
      <c r="B335" s="71"/>
      <c r="C335" s="130" t="s">
        <v>3</v>
      </c>
      <c r="D335" s="110" t="s">
        <v>4</v>
      </c>
      <c r="E335" s="3" t="s">
        <v>5</v>
      </c>
      <c r="F335" s="19" t="s">
        <v>6</v>
      </c>
      <c r="G335" s="36" t="s">
        <v>7</v>
      </c>
    </row>
    <row r="336" spans="1:7" x14ac:dyDescent="0.25">
      <c r="A336" s="131"/>
      <c r="B336" s="112"/>
      <c r="C336" s="132"/>
      <c r="D336" s="133"/>
      <c r="E336" s="4"/>
      <c r="F336" s="20"/>
      <c r="G336" s="37"/>
    </row>
    <row r="337" spans="1:7" ht="9" customHeight="1" x14ac:dyDescent="0.25">
      <c r="A337" s="115"/>
      <c r="B337" s="64"/>
      <c r="C337" s="63"/>
      <c r="D337" s="129"/>
      <c r="E337" s="3"/>
      <c r="F337" s="185"/>
      <c r="G337" s="29"/>
    </row>
    <row r="338" spans="1:7" ht="24" x14ac:dyDescent="0.25">
      <c r="A338" s="66" t="s">
        <v>9</v>
      </c>
      <c r="B338" s="85"/>
      <c r="C338" s="101" t="s">
        <v>10</v>
      </c>
      <c r="D338" s="87"/>
      <c r="E338" s="14"/>
      <c r="F338" s="185"/>
      <c r="G338" s="29"/>
    </row>
    <row r="339" spans="1:7" ht="9" customHeight="1" x14ac:dyDescent="0.25">
      <c r="A339" s="66"/>
      <c r="B339" s="102"/>
      <c r="C339" s="103"/>
      <c r="D339" s="87"/>
      <c r="E339" s="14"/>
      <c r="F339" s="185"/>
      <c r="G339" s="29"/>
    </row>
    <row r="340" spans="1:7" x14ac:dyDescent="0.25">
      <c r="A340" s="125" t="s">
        <v>151</v>
      </c>
      <c r="B340" s="186"/>
      <c r="C340" s="105" t="s">
        <v>166</v>
      </c>
      <c r="D340" s="87"/>
      <c r="E340" s="14"/>
      <c r="F340" s="185"/>
      <c r="G340" s="29"/>
    </row>
    <row r="341" spans="1:7" x14ac:dyDescent="0.25">
      <c r="A341" s="125"/>
      <c r="B341" s="186"/>
      <c r="C341" s="105" t="s">
        <v>167</v>
      </c>
      <c r="D341" s="87"/>
      <c r="E341" s="14"/>
      <c r="F341" s="185"/>
      <c r="G341" s="29"/>
    </row>
    <row r="342" spans="1:7" ht="9" customHeight="1" x14ac:dyDescent="0.25">
      <c r="A342" s="66"/>
      <c r="B342" s="102"/>
      <c r="C342" s="103"/>
      <c r="D342" s="87"/>
      <c r="E342" s="14"/>
      <c r="F342" s="185"/>
      <c r="G342" s="29"/>
    </row>
    <row r="343" spans="1:7" x14ac:dyDescent="0.25">
      <c r="A343" s="66"/>
      <c r="B343" s="85" t="s">
        <v>15</v>
      </c>
      <c r="C343" s="103" t="s">
        <v>119</v>
      </c>
      <c r="D343" s="87"/>
      <c r="E343" s="14"/>
      <c r="F343" s="185"/>
      <c r="G343" s="29"/>
    </row>
    <row r="344" spans="1:7" x14ac:dyDescent="0.25">
      <c r="A344" s="66"/>
      <c r="B344" s="85"/>
      <c r="C344" s="105" t="s">
        <v>145</v>
      </c>
      <c r="D344" s="87" t="s">
        <v>17</v>
      </c>
      <c r="E344" s="14">
        <v>1</v>
      </c>
      <c r="F344" s="187">
        <v>9800</v>
      </c>
      <c r="G344" s="29">
        <f t="shared" ref="G344:G345" si="46">ROUND($E344*F344,2)</f>
        <v>9800</v>
      </c>
    </row>
    <row r="345" spans="1:7" x14ac:dyDescent="0.25">
      <c r="A345" s="66"/>
      <c r="B345" s="85"/>
      <c r="C345" s="105" t="s">
        <v>146</v>
      </c>
      <c r="D345" s="87" t="s">
        <v>17</v>
      </c>
      <c r="E345" s="14">
        <v>1</v>
      </c>
      <c r="F345" s="187">
        <v>9800</v>
      </c>
      <c r="G345" s="29">
        <f t="shared" si="46"/>
        <v>9800</v>
      </c>
    </row>
    <row r="346" spans="1:7" ht="9" customHeight="1" x14ac:dyDescent="0.25">
      <c r="A346" s="66"/>
      <c r="B346" s="85"/>
      <c r="C346" s="103"/>
      <c r="D346" s="87"/>
      <c r="E346" s="14"/>
      <c r="F346" s="187"/>
      <c r="G346" s="29"/>
    </row>
    <row r="347" spans="1:7" x14ac:dyDescent="0.25">
      <c r="A347" s="66"/>
      <c r="B347" s="85" t="s">
        <v>18</v>
      </c>
      <c r="C347" s="103" t="s">
        <v>120</v>
      </c>
      <c r="D347" s="87"/>
      <c r="E347" s="14"/>
      <c r="F347" s="187"/>
      <c r="G347" s="29"/>
    </row>
    <row r="348" spans="1:7" x14ac:dyDescent="0.25">
      <c r="A348" s="66"/>
      <c r="B348" s="85"/>
      <c r="C348" s="105" t="s">
        <v>147</v>
      </c>
      <c r="D348" s="87" t="s">
        <v>17</v>
      </c>
      <c r="E348" s="14">
        <v>1</v>
      </c>
      <c r="F348" s="187">
        <v>6200</v>
      </c>
      <c r="G348" s="29">
        <f t="shared" ref="G348:G351" si="47">ROUND($E348*F348,2)</f>
        <v>6200</v>
      </c>
    </row>
    <row r="349" spans="1:7" x14ac:dyDescent="0.25">
      <c r="A349" s="66"/>
      <c r="B349" s="85"/>
      <c r="C349" s="105" t="s">
        <v>148</v>
      </c>
      <c r="D349" s="87" t="s">
        <v>17</v>
      </c>
      <c r="E349" s="14">
        <v>1</v>
      </c>
      <c r="F349" s="187">
        <v>6200</v>
      </c>
      <c r="G349" s="29">
        <f t="shared" si="47"/>
        <v>6200</v>
      </c>
    </row>
    <row r="350" spans="1:7" x14ac:dyDescent="0.25">
      <c r="A350" s="66"/>
      <c r="B350" s="85"/>
      <c r="C350" s="105" t="s">
        <v>149</v>
      </c>
      <c r="D350" s="87" t="s">
        <v>17</v>
      </c>
      <c r="E350" s="14">
        <v>1</v>
      </c>
      <c r="F350" s="187">
        <v>6200</v>
      </c>
      <c r="G350" s="29">
        <f t="shared" si="47"/>
        <v>6200</v>
      </c>
    </row>
    <row r="351" spans="1:7" ht="12" customHeight="1" x14ac:dyDescent="0.25">
      <c r="A351" s="66"/>
      <c r="B351" s="85"/>
      <c r="C351" s="105" t="s">
        <v>150</v>
      </c>
      <c r="D351" s="87" t="s">
        <v>17</v>
      </c>
      <c r="E351" s="14">
        <v>1</v>
      </c>
      <c r="F351" s="187">
        <v>6200</v>
      </c>
      <c r="G351" s="29">
        <f t="shared" si="47"/>
        <v>6200</v>
      </c>
    </row>
    <row r="352" spans="1:7" ht="12" customHeight="1" x14ac:dyDescent="0.25">
      <c r="A352" s="66"/>
      <c r="B352" s="85"/>
      <c r="C352" s="105" t="s">
        <v>179</v>
      </c>
      <c r="D352" s="87" t="s">
        <v>17</v>
      </c>
      <c r="E352" s="14">
        <v>1</v>
      </c>
      <c r="F352" s="187">
        <v>6200</v>
      </c>
      <c r="G352" s="29">
        <f t="shared" ref="G352" si="48">ROUND($E352*F352,2)</f>
        <v>6200</v>
      </c>
    </row>
    <row r="353" spans="1:7" x14ac:dyDescent="0.25">
      <c r="A353" s="66"/>
      <c r="B353" s="102"/>
      <c r="C353" s="103"/>
      <c r="D353" s="87"/>
      <c r="E353" s="14"/>
      <c r="F353" s="187"/>
      <c r="G353" s="29"/>
    </row>
    <row r="354" spans="1:7" x14ac:dyDescent="0.25">
      <c r="A354" s="66" t="s">
        <v>37</v>
      </c>
      <c r="B354" s="85"/>
      <c r="C354" s="101" t="s">
        <v>38</v>
      </c>
      <c r="D354" s="87"/>
      <c r="E354" s="14"/>
      <c r="F354" s="187"/>
      <c r="G354" s="29"/>
    </row>
    <row r="355" spans="1:7" ht="12" customHeight="1" x14ac:dyDescent="0.25">
      <c r="A355" s="108"/>
      <c r="B355" s="85"/>
      <c r="C355" s="103" t="s">
        <v>115</v>
      </c>
      <c r="D355" s="87"/>
      <c r="E355" s="14"/>
      <c r="F355" s="188"/>
      <c r="G355" s="29"/>
    </row>
    <row r="356" spans="1:7" ht="9.9499999999999993" customHeight="1" x14ac:dyDescent="0.25">
      <c r="A356" s="66"/>
      <c r="B356" s="85"/>
      <c r="C356" s="103"/>
      <c r="D356" s="87"/>
      <c r="E356" s="14"/>
      <c r="F356" s="187"/>
      <c r="G356" s="29"/>
    </row>
    <row r="357" spans="1:7" ht="24" x14ac:dyDescent="0.25">
      <c r="A357" s="66" t="s">
        <v>56</v>
      </c>
      <c r="B357" s="85"/>
      <c r="C357" s="103" t="s">
        <v>116</v>
      </c>
      <c r="D357" s="87"/>
      <c r="E357" s="14"/>
      <c r="F357" s="187"/>
      <c r="G357" s="29"/>
    </row>
    <row r="358" spans="1:7" ht="9" customHeight="1" x14ac:dyDescent="0.25">
      <c r="A358" s="66"/>
      <c r="B358" s="85"/>
      <c r="C358" s="103"/>
      <c r="D358" s="87"/>
      <c r="E358" s="14"/>
      <c r="F358" s="187"/>
      <c r="G358" s="29"/>
    </row>
    <row r="359" spans="1:7" ht="12" customHeight="1" x14ac:dyDescent="0.25">
      <c r="A359" s="66"/>
      <c r="B359" s="85"/>
      <c r="C359" s="103" t="s">
        <v>117</v>
      </c>
      <c r="D359" s="87"/>
      <c r="E359" s="14"/>
      <c r="F359" s="187"/>
      <c r="G359" s="29"/>
    </row>
    <row r="360" spans="1:7" x14ac:dyDescent="0.25">
      <c r="A360" s="66"/>
      <c r="B360" s="85"/>
      <c r="C360" s="103" t="s">
        <v>118</v>
      </c>
      <c r="D360" s="87"/>
      <c r="E360" s="14"/>
      <c r="F360" s="187"/>
      <c r="G360" s="29"/>
    </row>
    <row r="361" spans="1:7" x14ac:dyDescent="0.25">
      <c r="A361" s="66"/>
      <c r="B361" s="85"/>
      <c r="C361" s="103"/>
      <c r="D361" s="87"/>
      <c r="E361" s="14"/>
      <c r="F361" s="187"/>
      <c r="G361" s="29"/>
    </row>
    <row r="362" spans="1:7" x14ac:dyDescent="0.25">
      <c r="A362" s="66"/>
      <c r="B362" s="85" t="s">
        <v>15</v>
      </c>
      <c r="C362" s="103" t="s">
        <v>119</v>
      </c>
      <c r="D362" s="87"/>
      <c r="E362" s="14"/>
      <c r="F362" s="187"/>
      <c r="G362" s="29"/>
    </row>
    <row r="363" spans="1:7" x14ac:dyDescent="0.25">
      <c r="A363" s="66"/>
      <c r="B363" s="85"/>
      <c r="C363" s="105" t="s">
        <v>145</v>
      </c>
      <c r="D363" s="87" t="s">
        <v>17</v>
      </c>
      <c r="E363" s="14">
        <v>1</v>
      </c>
      <c r="F363" s="187">
        <v>12250</v>
      </c>
      <c r="G363" s="29">
        <f t="shared" ref="G363:G364" si="49">ROUND($E363*F363,2)</f>
        <v>12250</v>
      </c>
    </row>
    <row r="364" spans="1:7" x14ac:dyDescent="0.25">
      <c r="A364" s="66"/>
      <c r="B364" s="85"/>
      <c r="C364" s="105" t="s">
        <v>146</v>
      </c>
      <c r="D364" s="87" t="s">
        <v>17</v>
      </c>
      <c r="E364" s="14">
        <v>1</v>
      </c>
      <c r="F364" s="187">
        <v>12250</v>
      </c>
      <c r="G364" s="29">
        <f t="shared" si="49"/>
        <v>12250</v>
      </c>
    </row>
    <row r="365" spans="1:7" ht="9" customHeight="1" x14ac:dyDescent="0.25">
      <c r="A365" s="66"/>
      <c r="B365" s="85"/>
      <c r="C365" s="103"/>
      <c r="D365" s="87"/>
      <c r="E365" s="14"/>
      <c r="F365" s="187"/>
      <c r="G365" s="29"/>
    </row>
    <row r="366" spans="1:7" x14ac:dyDescent="0.25">
      <c r="A366" s="66"/>
      <c r="B366" s="85" t="s">
        <v>18</v>
      </c>
      <c r="C366" s="103" t="s">
        <v>120</v>
      </c>
      <c r="D366" s="87"/>
      <c r="E366" s="14"/>
      <c r="F366" s="187"/>
      <c r="G366" s="29"/>
    </row>
    <row r="367" spans="1:7" x14ac:dyDescent="0.25">
      <c r="A367" s="66"/>
      <c r="B367" s="85"/>
      <c r="C367" s="105" t="s">
        <v>147</v>
      </c>
      <c r="D367" s="87" t="s">
        <v>17</v>
      </c>
      <c r="E367" s="14">
        <v>1</v>
      </c>
      <c r="F367" s="187">
        <v>9800</v>
      </c>
      <c r="G367" s="29">
        <f t="shared" ref="G367:G370" si="50">ROUND($E367*F367,2)</f>
        <v>9800</v>
      </c>
    </row>
    <row r="368" spans="1:7" x14ac:dyDescent="0.25">
      <c r="A368" s="66"/>
      <c r="B368" s="85"/>
      <c r="C368" s="105" t="s">
        <v>148</v>
      </c>
      <c r="D368" s="87" t="s">
        <v>17</v>
      </c>
      <c r="E368" s="14">
        <v>1</v>
      </c>
      <c r="F368" s="187">
        <v>9800</v>
      </c>
      <c r="G368" s="29">
        <f t="shared" si="50"/>
        <v>9800</v>
      </c>
    </row>
    <row r="369" spans="1:7" x14ac:dyDescent="0.25">
      <c r="A369" s="66"/>
      <c r="B369" s="85"/>
      <c r="C369" s="105" t="s">
        <v>149</v>
      </c>
      <c r="D369" s="87" t="s">
        <v>17</v>
      </c>
      <c r="E369" s="14">
        <v>1</v>
      </c>
      <c r="F369" s="187">
        <v>9800</v>
      </c>
      <c r="G369" s="29">
        <f t="shared" si="50"/>
        <v>9800</v>
      </c>
    </row>
    <row r="370" spans="1:7" x14ac:dyDescent="0.25">
      <c r="A370" s="66"/>
      <c r="B370" s="85"/>
      <c r="C370" s="105" t="s">
        <v>150</v>
      </c>
      <c r="D370" s="87" t="s">
        <v>17</v>
      </c>
      <c r="E370" s="14">
        <v>1</v>
      </c>
      <c r="F370" s="187">
        <v>9800</v>
      </c>
      <c r="G370" s="29">
        <f t="shared" si="50"/>
        <v>9800</v>
      </c>
    </row>
    <row r="371" spans="1:7" x14ac:dyDescent="0.25">
      <c r="A371" s="66"/>
      <c r="B371" s="85"/>
      <c r="C371" s="105" t="s">
        <v>179</v>
      </c>
      <c r="D371" s="87" t="s">
        <v>17</v>
      </c>
      <c r="E371" s="14">
        <v>1</v>
      </c>
      <c r="F371" s="187">
        <v>9800</v>
      </c>
      <c r="G371" s="29">
        <f t="shared" ref="G371" si="51">ROUND($E371*F371,2)</f>
        <v>9800</v>
      </c>
    </row>
    <row r="372" spans="1:7" ht="9.9499999999999993" customHeight="1" x14ac:dyDescent="0.25">
      <c r="A372" s="66"/>
      <c r="B372" s="85"/>
      <c r="C372" s="103"/>
      <c r="D372" s="87"/>
      <c r="E372" s="14"/>
      <c r="F372" s="185"/>
      <c r="G372" s="29"/>
    </row>
    <row r="373" spans="1:7" ht="33.950000000000003" customHeight="1" x14ac:dyDescent="0.25">
      <c r="A373" s="66"/>
      <c r="B373" s="85"/>
      <c r="C373" s="189" t="s">
        <v>155</v>
      </c>
      <c r="D373" s="87"/>
      <c r="E373" s="14"/>
      <c r="F373" s="185"/>
      <c r="G373" s="29"/>
    </row>
    <row r="374" spans="1:7" x14ac:dyDescent="0.25">
      <c r="A374" s="66"/>
      <c r="B374" s="85"/>
      <c r="C374" s="189"/>
      <c r="D374" s="87"/>
      <c r="E374" s="14"/>
      <c r="F374" s="185"/>
      <c r="G374" s="29"/>
    </row>
    <row r="375" spans="1:7" ht="35.1" customHeight="1" x14ac:dyDescent="0.25">
      <c r="A375" s="66"/>
      <c r="B375" s="85"/>
      <c r="C375" s="189" t="s">
        <v>156</v>
      </c>
      <c r="D375" s="87"/>
      <c r="E375" s="14"/>
      <c r="F375" s="185"/>
      <c r="G375" s="29"/>
    </row>
    <row r="376" spans="1:7" ht="9.9499999999999993" customHeight="1" x14ac:dyDescent="0.25">
      <c r="A376" s="66"/>
      <c r="B376" s="85"/>
      <c r="C376" s="103"/>
      <c r="D376" s="87"/>
      <c r="E376" s="14"/>
      <c r="F376" s="185"/>
      <c r="G376" s="29"/>
    </row>
    <row r="377" spans="1:7" ht="24" x14ac:dyDescent="0.25">
      <c r="A377" s="66" t="s">
        <v>60</v>
      </c>
      <c r="B377" s="85"/>
      <c r="C377" s="101" t="s">
        <v>61</v>
      </c>
      <c r="D377" s="87"/>
      <c r="E377" s="14"/>
      <c r="F377" s="185"/>
      <c r="G377" s="29"/>
    </row>
    <row r="378" spans="1:7" x14ac:dyDescent="0.25">
      <c r="A378" s="66" t="s">
        <v>62</v>
      </c>
      <c r="B378" s="102"/>
      <c r="C378" s="68" t="s">
        <v>63</v>
      </c>
      <c r="D378" s="87"/>
      <c r="E378" s="14"/>
      <c r="F378" s="185"/>
      <c r="G378" s="29"/>
    </row>
    <row r="379" spans="1:7" x14ac:dyDescent="0.25">
      <c r="A379" s="66"/>
      <c r="B379" s="102"/>
      <c r="C379" s="105" t="s">
        <v>174</v>
      </c>
      <c r="D379" s="87"/>
      <c r="E379" s="14"/>
      <c r="F379" s="185"/>
      <c r="G379" s="29"/>
    </row>
    <row r="380" spans="1:7" x14ac:dyDescent="0.25">
      <c r="A380" s="66"/>
      <c r="B380" s="102"/>
      <c r="C380" s="103"/>
      <c r="D380" s="87"/>
      <c r="E380" s="14"/>
      <c r="F380" s="185"/>
      <c r="G380" s="29"/>
    </row>
    <row r="381" spans="1:7" ht="24" x14ac:dyDescent="0.25">
      <c r="A381" s="66"/>
      <c r="B381" s="85" t="s">
        <v>18</v>
      </c>
      <c r="C381" s="103" t="s">
        <v>134</v>
      </c>
      <c r="D381" s="87" t="s">
        <v>65</v>
      </c>
      <c r="E381" s="14">
        <v>50</v>
      </c>
      <c r="F381" s="190">
        <f>$F$141</f>
        <v>0</v>
      </c>
      <c r="G381" s="29">
        <f t="shared" ref="G381" si="52">ROUND($E381*F381,2)</f>
        <v>0</v>
      </c>
    </row>
    <row r="382" spans="1:7" x14ac:dyDescent="0.25">
      <c r="A382" s="66"/>
      <c r="B382" s="85"/>
      <c r="C382" s="103"/>
      <c r="D382" s="87"/>
      <c r="E382" s="16"/>
      <c r="F382" s="190"/>
      <c r="G382" s="29"/>
    </row>
    <row r="383" spans="1:7" x14ac:dyDescent="0.25">
      <c r="A383" s="66" t="s">
        <v>70</v>
      </c>
      <c r="B383" s="102"/>
      <c r="C383" s="105" t="s">
        <v>176</v>
      </c>
      <c r="D383" s="87"/>
      <c r="E383" s="14"/>
      <c r="F383" s="190"/>
      <c r="G383" s="29"/>
    </row>
    <row r="384" spans="1:7" x14ac:dyDescent="0.25">
      <c r="A384" s="66"/>
      <c r="B384" s="102"/>
      <c r="C384" s="105" t="s">
        <v>177</v>
      </c>
      <c r="D384" s="87"/>
      <c r="E384" s="14"/>
      <c r="F384" s="190"/>
      <c r="G384" s="29"/>
    </row>
    <row r="385" spans="1:7" x14ac:dyDescent="0.25">
      <c r="A385" s="66"/>
      <c r="B385" s="102"/>
      <c r="C385" s="105" t="s">
        <v>178</v>
      </c>
      <c r="D385" s="87"/>
      <c r="E385" s="14"/>
      <c r="F385" s="190"/>
      <c r="G385" s="29"/>
    </row>
    <row r="386" spans="1:7" x14ac:dyDescent="0.25">
      <c r="A386" s="66"/>
      <c r="B386" s="148"/>
      <c r="C386" s="151"/>
      <c r="D386" s="150"/>
      <c r="E386" s="56"/>
      <c r="F386" s="190"/>
      <c r="G386" s="55"/>
    </row>
    <row r="387" spans="1:7" ht="24" x14ac:dyDescent="0.25">
      <c r="A387" s="66"/>
      <c r="B387" s="85" t="s">
        <v>18</v>
      </c>
      <c r="C387" s="103" t="s">
        <v>128</v>
      </c>
      <c r="D387" s="87" t="s">
        <v>65</v>
      </c>
      <c r="E387" s="14">
        <v>20</v>
      </c>
      <c r="F387" s="190">
        <f>$F$178</f>
        <v>0</v>
      </c>
      <c r="G387" s="29">
        <f t="shared" ref="G387" si="53">ROUND($E387*F387,2)</f>
        <v>0</v>
      </c>
    </row>
    <row r="388" spans="1:7" x14ac:dyDescent="0.25">
      <c r="A388" s="66"/>
      <c r="B388" s="85"/>
      <c r="C388" s="103"/>
      <c r="D388" s="87"/>
      <c r="E388" s="14"/>
      <c r="F388" s="190"/>
      <c r="G388" s="29"/>
    </row>
    <row r="389" spans="1:7" ht="24" x14ac:dyDescent="0.25">
      <c r="A389" s="66"/>
      <c r="B389" s="85" t="s">
        <v>129</v>
      </c>
      <c r="C389" s="103" t="s">
        <v>132</v>
      </c>
      <c r="D389" s="87" t="s">
        <v>65</v>
      </c>
      <c r="E389" s="14">
        <v>20</v>
      </c>
      <c r="F389" s="190">
        <f>$F$183</f>
        <v>0</v>
      </c>
      <c r="G389" s="29">
        <f t="shared" ref="G389" si="54">ROUND($E389*F389,2)</f>
        <v>0</v>
      </c>
    </row>
    <row r="390" spans="1:7" x14ac:dyDescent="0.25">
      <c r="A390" s="66"/>
      <c r="B390" s="102"/>
      <c r="C390" s="105"/>
      <c r="D390" s="87"/>
      <c r="E390" s="14"/>
      <c r="F390" s="190"/>
      <c r="G390" s="29"/>
    </row>
    <row r="391" spans="1:7" ht="9" customHeight="1" x14ac:dyDescent="0.25">
      <c r="A391" s="66"/>
      <c r="B391" s="85"/>
      <c r="C391" s="103"/>
      <c r="D391" s="87"/>
      <c r="E391" s="14"/>
      <c r="F391" s="190"/>
      <c r="G391" s="29"/>
    </row>
    <row r="392" spans="1:7" x14ac:dyDescent="0.25">
      <c r="A392" s="66"/>
      <c r="B392" s="148"/>
      <c r="C392" s="151"/>
      <c r="D392" s="150"/>
      <c r="E392" s="54"/>
      <c r="F392" s="190"/>
      <c r="G392" s="55"/>
    </row>
    <row r="393" spans="1:7" x14ac:dyDescent="0.25">
      <c r="A393" s="66"/>
      <c r="B393" s="148"/>
      <c r="C393" s="151"/>
      <c r="D393" s="150"/>
      <c r="E393" s="54"/>
      <c r="F393" s="190"/>
      <c r="G393" s="29"/>
    </row>
    <row r="394" spans="1:7" ht="9" customHeight="1" x14ac:dyDescent="0.25">
      <c r="A394" s="66"/>
      <c r="B394" s="85"/>
      <c r="C394" s="103"/>
      <c r="D394" s="87"/>
      <c r="E394" s="14"/>
      <c r="F394" s="190"/>
      <c r="G394" s="29"/>
    </row>
    <row r="395" spans="1:7" x14ac:dyDescent="0.25">
      <c r="A395" s="66"/>
      <c r="B395" s="148"/>
      <c r="C395" s="151"/>
      <c r="D395" s="150"/>
      <c r="E395" s="56"/>
      <c r="F395" s="190"/>
      <c r="G395" s="55"/>
    </row>
    <row r="396" spans="1:7" ht="9" customHeight="1" x14ac:dyDescent="0.25">
      <c r="A396" s="66"/>
      <c r="B396" s="85"/>
      <c r="C396" s="103"/>
      <c r="D396" s="87"/>
      <c r="E396" s="14"/>
      <c r="F396" s="190"/>
      <c r="G396" s="29"/>
    </row>
    <row r="397" spans="1:7" x14ac:dyDescent="0.25">
      <c r="A397" s="66"/>
      <c r="B397" s="85"/>
      <c r="C397" s="103"/>
      <c r="D397" s="87"/>
      <c r="E397" s="14"/>
      <c r="F397" s="190"/>
      <c r="G397" s="29"/>
    </row>
    <row r="398" spans="1:7" ht="9" customHeight="1" x14ac:dyDescent="0.25">
      <c r="A398" s="66"/>
      <c r="B398" s="85"/>
      <c r="C398" s="103"/>
      <c r="D398" s="87"/>
      <c r="E398" s="14"/>
      <c r="F398" s="190"/>
      <c r="G398" s="29"/>
    </row>
    <row r="399" spans="1:7" ht="9" customHeight="1" x14ac:dyDescent="0.25">
      <c r="A399" s="66"/>
      <c r="B399" s="85"/>
      <c r="C399" s="103"/>
      <c r="D399" s="87"/>
      <c r="E399" s="14"/>
      <c r="F399" s="190"/>
      <c r="G399" s="29"/>
    </row>
    <row r="400" spans="1:7" x14ac:dyDescent="0.25">
      <c r="A400" s="66"/>
      <c r="B400" s="148"/>
      <c r="C400" s="149"/>
      <c r="D400" s="150"/>
      <c r="E400" s="54"/>
      <c r="F400" s="190"/>
      <c r="G400" s="55"/>
    </row>
    <row r="401" spans="1:7" ht="9.9499999999999993" customHeight="1" x14ac:dyDescent="0.25">
      <c r="A401" s="109"/>
      <c r="B401" s="71"/>
      <c r="C401" s="105"/>
      <c r="D401" s="110"/>
      <c r="E401" s="3"/>
      <c r="F401" s="185"/>
      <c r="G401" s="29"/>
    </row>
    <row r="402" spans="1:7" x14ac:dyDescent="0.2">
      <c r="A402" s="47" t="s">
        <v>123</v>
      </c>
      <c r="B402" s="9"/>
      <c r="C402" s="9"/>
      <c r="D402" s="9"/>
      <c r="E402" s="10"/>
      <c r="F402" s="25" t="s">
        <v>124</v>
      </c>
      <c r="G402" s="41">
        <f>SUM(G340:G401)</f>
        <v>124100</v>
      </c>
    </row>
    <row r="403" spans="1:7" x14ac:dyDescent="0.25">
      <c r="A403" s="177"/>
      <c r="B403" s="178"/>
      <c r="C403" s="179"/>
      <c r="D403" s="180"/>
      <c r="E403" s="44"/>
      <c r="F403" s="121"/>
      <c r="G403" s="181"/>
    </row>
    <row r="404" spans="1:7" ht="15.75" x14ac:dyDescent="0.25">
      <c r="A404" s="196" t="str">
        <f>A1</f>
        <v>PACKAGE 6</v>
      </c>
      <c r="B404" s="197"/>
      <c r="C404" s="197"/>
      <c r="D404" s="197"/>
      <c r="E404" s="197"/>
      <c r="F404" s="125"/>
      <c r="G404" s="71" t="s">
        <v>125</v>
      </c>
    </row>
    <row r="405" spans="1:7" x14ac:dyDescent="0.25">
      <c r="A405" s="109" t="str">
        <f>A$2</f>
        <v>CONTRACT N3TC/RM-2025-606: Grootspruit to Vaal River_N3-9 km 18 to N3-9 km 77.2</v>
      </c>
      <c r="B405" s="136"/>
      <c r="C405" s="70"/>
      <c r="D405" s="127"/>
      <c r="E405" s="45"/>
      <c r="F405" s="125"/>
      <c r="G405" s="71" t="s">
        <v>140</v>
      </c>
    </row>
    <row r="406" spans="1:7" x14ac:dyDescent="0.25">
      <c r="A406" s="109" t="str">
        <f>A$3</f>
        <v>MOWING, CUTTING AND REMOVAL OF VEGETATION ON THE N3 – PACKAGE 6</v>
      </c>
      <c r="B406" s="136"/>
      <c r="C406" s="70"/>
      <c r="D406" s="70"/>
      <c r="E406" s="182"/>
      <c r="F406" s="125"/>
      <c r="G406" s="126"/>
    </row>
    <row r="407" spans="1:7" x14ac:dyDescent="0.25">
      <c r="A407" s="109"/>
      <c r="B407" s="136"/>
      <c r="C407" s="70"/>
      <c r="D407" s="70"/>
      <c r="E407" s="182"/>
      <c r="F407" s="125"/>
      <c r="G407" s="126"/>
    </row>
    <row r="408" spans="1:7" x14ac:dyDescent="0.25">
      <c r="A408" s="183" t="s">
        <v>157</v>
      </c>
      <c r="B408" s="142"/>
      <c r="C408" s="118"/>
      <c r="D408" s="119"/>
      <c r="E408" s="1"/>
      <c r="F408" s="125"/>
      <c r="G408" s="126"/>
    </row>
    <row r="409" spans="1:7" x14ac:dyDescent="0.25">
      <c r="A409" s="128"/>
      <c r="B409" s="64"/>
      <c r="C409" s="116"/>
      <c r="D409" s="129"/>
      <c r="E409" s="2"/>
      <c r="F409" s="18"/>
      <c r="G409" s="35"/>
    </row>
    <row r="410" spans="1:7" x14ac:dyDescent="0.25">
      <c r="A410" s="122" t="s">
        <v>2</v>
      </c>
      <c r="B410" s="71"/>
      <c r="C410" s="130" t="s">
        <v>3</v>
      </c>
      <c r="D410" s="110" t="s">
        <v>4</v>
      </c>
      <c r="E410" s="3" t="s">
        <v>5</v>
      </c>
      <c r="F410" s="19" t="s">
        <v>6</v>
      </c>
      <c r="G410" s="36" t="s">
        <v>7</v>
      </c>
    </row>
    <row r="411" spans="1:7" x14ac:dyDescent="0.25">
      <c r="A411" s="131"/>
      <c r="B411" s="112"/>
      <c r="C411" s="132"/>
      <c r="D411" s="133"/>
      <c r="E411" s="4"/>
      <c r="F411" s="20"/>
      <c r="G411" s="37"/>
    </row>
    <row r="412" spans="1:7" x14ac:dyDescent="0.25">
      <c r="A412" s="115"/>
      <c r="B412" s="64"/>
      <c r="C412" s="63"/>
      <c r="D412" s="129"/>
      <c r="E412" s="3"/>
      <c r="F412" s="185"/>
      <c r="G412" s="29"/>
    </row>
    <row r="413" spans="1:7" ht="24" x14ac:dyDescent="0.25">
      <c r="A413" s="66" t="s">
        <v>9</v>
      </c>
      <c r="B413" s="85"/>
      <c r="C413" s="101" t="s">
        <v>10</v>
      </c>
      <c r="D413" s="87"/>
      <c r="E413" s="14"/>
      <c r="F413" s="185"/>
      <c r="G413" s="29"/>
    </row>
    <row r="414" spans="1:7" x14ac:dyDescent="0.25">
      <c r="A414" s="66"/>
      <c r="B414" s="102"/>
      <c r="C414" s="103"/>
      <c r="D414" s="87"/>
      <c r="E414" s="14"/>
      <c r="F414" s="185"/>
      <c r="G414" s="29"/>
    </row>
    <row r="415" spans="1:7" x14ac:dyDescent="0.25">
      <c r="A415" s="125" t="s">
        <v>151</v>
      </c>
      <c r="B415" s="186"/>
      <c r="C415" s="105" t="s">
        <v>166</v>
      </c>
      <c r="D415" s="87"/>
      <c r="E415" s="14"/>
      <c r="F415" s="185"/>
      <c r="G415" s="29"/>
    </row>
    <row r="416" spans="1:7" x14ac:dyDescent="0.25">
      <c r="A416" s="125"/>
      <c r="B416" s="186"/>
      <c r="C416" s="105" t="s">
        <v>167</v>
      </c>
      <c r="D416" s="87"/>
      <c r="E416" s="14"/>
      <c r="F416" s="185"/>
      <c r="G416" s="29"/>
    </row>
    <row r="417" spans="1:7" x14ac:dyDescent="0.25">
      <c r="A417" s="66"/>
      <c r="B417" s="102"/>
      <c r="C417" s="103"/>
      <c r="D417" s="87"/>
      <c r="E417" s="14"/>
      <c r="F417" s="185"/>
      <c r="G417" s="29"/>
    </row>
    <row r="418" spans="1:7" x14ac:dyDescent="0.25">
      <c r="A418" s="66"/>
      <c r="B418" s="85" t="s">
        <v>15</v>
      </c>
      <c r="C418" s="103" t="s">
        <v>119</v>
      </c>
      <c r="D418" s="87"/>
      <c r="E418" s="14"/>
      <c r="F418" s="185"/>
      <c r="G418" s="29"/>
    </row>
    <row r="419" spans="1:7" x14ac:dyDescent="0.25">
      <c r="A419" s="66"/>
      <c r="B419" s="85"/>
      <c r="C419" s="105" t="s">
        <v>145</v>
      </c>
      <c r="D419" s="87" t="s">
        <v>17</v>
      </c>
      <c r="E419" s="14">
        <v>1</v>
      </c>
      <c r="F419" s="187">
        <v>9800</v>
      </c>
      <c r="G419" s="29">
        <f t="shared" ref="G419:G420" si="55">ROUND($E419*F419,2)</f>
        <v>9800</v>
      </c>
    </row>
    <row r="420" spans="1:7" x14ac:dyDescent="0.25">
      <c r="A420" s="66"/>
      <c r="B420" s="85"/>
      <c r="C420" s="105" t="s">
        <v>146</v>
      </c>
      <c r="D420" s="87" t="s">
        <v>17</v>
      </c>
      <c r="E420" s="14">
        <v>1</v>
      </c>
      <c r="F420" s="187">
        <v>9800</v>
      </c>
      <c r="G420" s="29">
        <f t="shared" si="55"/>
        <v>9800</v>
      </c>
    </row>
    <row r="421" spans="1:7" x14ac:dyDescent="0.25">
      <c r="A421" s="66"/>
      <c r="B421" s="85"/>
      <c r="C421" s="103"/>
      <c r="D421" s="87"/>
      <c r="E421" s="14"/>
      <c r="F421" s="187"/>
      <c r="G421" s="29"/>
    </row>
    <row r="422" spans="1:7" x14ac:dyDescent="0.25">
      <c r="A422" s="66"/>
      <c r="B422" s="85" t="s">
        <v>18</v>
      </c>
      <c r="C422" s="103" t="s">
        <v>120</v>
      </c>
      <c r="D422" s="87"/>
      <c r="E422" s="14"/>
      <c r="F422" s="187"/>
      <c r="G422" s="29"/>
    </row>
    <row r="423" spans="1:7" x14ac:dyDescent="0.25">
      <c r="A423" s="66"/>
      <c r="B423" s="85"/>
      <c r="C423" s="105" t="s">
        <v>147</v>
      </c>
      <c r="D423" s="87" t="s">
        <v>17</v>
      </c>
      <c r="E423" s="14">
        <v>1</v>
      </c>
      <c r="F423" s="187">
        <v>6200</v>
      </c>
      <c r="G423" s="29">
        <f t="shared" ref="G423:G426" si="56">ROUND($E423*F423,2)</f>
        <v>6200</v>
      </c>
    </row>
    <row r="424" spans="1:7" x14ac:dyDescent="0.25">
      <c r="A424" s="66"/>
      <c r="B424" s="85"/>
      <c r="C424" s="105" t="s">
        <v>148</v>
      </c>
      <c r="D424" s="87" t="s">
        <v>17</v>
      </c>
      <c r="E424" s="14">
        <v>1</v>
      </c>
      <c r="F424" s="187">
        <v>6200</v>
      </c>
      <c r="G424" s="29">
        <f t="shared" si="56"/>
        <v>6200</v>
      </c>
    </row>
    <row r="425" spans="1:7" x14ac:dyDescent="0.25">
      <c r="A425" s="66"/>
      <c r="B425" s="85"/>
      <c r="C425" s="105" t="s">
        <v>149</v>
      </c>
      <c r="D425" s="87" t="s">
        <v>17</v>
      </c>
      <c r="E425" s="14">
        <v>1</v>
      </c>
      <c r="F425" s="187">
        <v>6200</v>
      </c>
      <c r="G425" s="29">
        <f t="shared" si="56"/>
        <v>6200</v>
      </c>
    </row>
    <row r="426" spans="1:7" x14ac:dyDescent="0.25">
      <c r="A426" s="66"/>
      <c r="B426" s="85"/>
      <c r="C426" s="105" t="s">
        <v>150</v>
      </c>
      <c r="D426" s="87" t="s">
        <v>17</v>
      </c>
      <c r="E426" s="14">
        <v>1</v>
      </c>
      <c r="F426" s="187">
        <v>6200</v>
      </c>
      <c r="G426" s="29">
        <f t="shared" si="56"/>
        <v>6200</v>
      </c>
    </row>
    <row r="427" spans="1:7" x14ac:dyDescent="0.25">
      <c r="A427" s="66"/>
      <c r="B427" s="85"/>
      <c r="C427" s="105" t="s">
        <v>179</v>
      </c>
      <c r="D427" s="87" t="s">
        <v>17</v>
      </c>
      <c r="E427" s="14">
        <v>1</v>
      </c>
      <c r="F427" s="187">
        <v>6200</v>
      </c>
      <c r="G427" s="29">
        <f t="shared" ref="G427" si="57">ROUND($E427*F427,2)</f>
        <v>6200</v>
      </c>
    </row>
    <row r="428" spans="1:7" x14ac:dyDescent="0.25">
      <c r="A428" s="66"/>
      <c r="B428" s="102"/>
      <c r="C428" s="103"/>
      <c r="D428" s="87"/>
      <c r="E428" s="14"/>
      <c r="F428" s="187"/>
      <c r="G428" s="29"/>
    </row>
    <row r="429" spans="1:7" x14ac:dyDescent="0.25">
      <c r="A429" s="66" t="s">
        <v>37</v>
      </c>
      <c r="B429" s="85"/>
      <c r="C429" s="101" t="s">
        <v>38</v>
      </c>
      <c r="D429" s="87"/>
      <c r="E429" s="14"/>
      <c r="F429" s="187"/>
      <c r="G429" s="29"/>
    </row>
    <row r="430" spans="1:7" x14ac:dyDescent="0.25">
      <c r="A430" s="66"/>
      <c r="B430" s="85"/>
      <c r="C430" s="101"/>
      <c r="D430" s="87"/>
      <c r="E430" s="14"/>
      <c r="F430" s="187"/>
      <c r="G430" s="29"/>
    </row>
    <row r="431" spans="1:7" ht="12" customHeight="1" x14ac:dyDescent="0.25">
      <c r="A431" s="108"/>
      <c r="B431" s="85"/>
      <c r="C431" s="103" t="s">
        <v>115</v>
      </c>
      <c r="D431" s="87"/>
      <c r="E431" s="14"/>
      <c r="F431" s="188"/>
      <c r="G431" s="29"/>
    </row>
    <row r="432" spans="1:7" x14ac:dyDescent="0.25">
      <c r="A432" s="66"/>
      <c r="B432" s="85"/>
      <c r="C432" s="103"/>
      <c r="D432" s="87"/>
      <c r="E432" s="14"/>
      <c r="F432" s="187"/>
      <c r="G432" s="29"/>
    </row>
    <row r="433" spans="1:7" ht="24" x14ac:dyDescent="0.25">
      <c r="A433" s="66" t="s">
        <v>56</v>
      </c>
      <c r="B433" s="85"/>
      <c r="C433" s="103" t="s">
        <v>116</v>
      </c>
      <c r="D433" s="87"/>
      <c r="E433" s="14"/>
      <c r="F433" s="187"/>
      <c r="G433" s="29"/>
    </row>
    <row r="434" spans="1:7" x14ac:dyDescent="0.25">
      <c r="A434" s="66"/>
      <c r="B434" s="85"/>
      <c r="C434" s="103"/>
      <c r="D434" s="87"/>
      <c r="E434" s="14"/>
      <c r="F434" s="187"/>
      <c r="G434" s="29"/>
    </row>
    <row r="435" spans="1:7" ht="12" customHeight="1" x14ac:dyDescent="0.25">
      <c r="A435" s="66"/>
      <c r="B435" s="85"/>
      <c r="C435" s="103" t="s">
        <v>117</v>
      </c>
      <c r="D435" s="87"/>
      <c r="E435" s="14"/>
      <c r="F435" s="187"/>
      <c r="G435" s="29"/>
    </row>
    <row r="436" spans="1:7" x14ac:dyDescent="0.25">
      <c r="A436" s="66"/>
      <c r="B436" s="85"/>
      <c r="C436" s="103" t="s">
        <v>118</v>
      </c>
      <c r="D436" s="87"/>
      <c r="E436" s="14"/>
      <c r="F436" s="187"/>
      <c r="G436" s="29"/>
    </row>
    <row r="437" spans="1:7" x14ac:dyDescent="0.25">
      <c r="A437" s="66"/>
      <c r="B437" s="85"/>
      <c r="C437" s="103"/>
      <c r="D437" s="87"/>
      <c r="E437" s="14"/>
      <c r="F437" s="187"/>
      <c r="G437" s="29"/>
    </row>
    <row r="438" spans="1:7" x14ac:dyDescent="0.25">
      <c r="A438" s="66"/>
      <c r="B438" s="85" t="s">
        <v>15</v>
      </c>
      <c r="C438" s="103" t="s">
        <v>119</v>
      </c>
      <c r="D438" s="87"/>
      <c r="E438" s="14"/>
      <c r="F438" s="187"/>
      <c r="G438" s="29"/>
    </row>
    <row r="439" spans="1:7" x14ac:dyDescent="0.25">
      <c r="A439" s="66"/>
      <c r="B439" s="85"/>
      <c r="C439" s="105" t="s">
        <v>145</v>
      </c>
      <c r="D439" s="87" t="s">
        <v>17</v>
      </c>
      <c r="E439" s="14">
        <v>1</v>
      </c>
      <c r="F439" s="187">
        <v>12250</v>
      </c>
      <c r="G439" s="29">
        <f t="shared" ref="G439:G440" si="58">ROUND($E439*F439,2)</f>
        <v>12250</v>
      </c>
    </row>
    <row r="440" spans="1:7" x14ac:dyDescent="0.25">
      <c r="A440" s="66"/>
      <c r="B440" s="85"/>
      <c r="C440" s="105" t="s">
        <v>146</v>
      </c>
      <c r="D440" s="87" t="s">
        <v>17</v>
      </c>
      <c r="E440" s="14">
        <v>1</v>
      </c>
      <c r="F440" s="187">
        <v>12250</v>
      </c>
      <c r="G440" s="29">
        <f t="shared" si="58"/>
        <v>12250</v>
      </c>
    </row>
    <row r="441" spans="1:7" x14ac:dyDescent="0.25">
      <c r="A441" s="66"/>
      <c r="B441" s="85"/>
      <c r="C441" s="103"/>
      <c r="D441" s="87"/>
      <c r="E441" s="14"/>
      <c r="F441" s="187"/>
      <c r="G441" s="29"/>
    </row>
    <row r="442" spans="1:7" x14ac:dyDescent="0.25">
      <c r="A442" s="66"/>
      <c r="B442" s="85" t="s">
        <v>18</v>
      </c>
      <c r="C442" s="103" t="s">
        <v>120</v>
      </c>
      <c r="D442" s="87"/>
      <c r="E442" s="14"/>
      <c r="F442" s="187"/>
      <c r="G442" s="29"/>
    </row>
    <row r="443" spans="1:7" x14ac:dyDescent="0.25">
      <c r="A443" s="66"/>
      <c r="B443" s="85"/>
      <c r="C443" s="105" t="s">
        <v>147</v>
      </c>
      <c r="D443" s="87" t="s">
        <v>17</v>
      </c>
      <c r="E443" s="14">
        <v>1</v>
      </c>
      <c r="F443" s="187">
        <v>9800</v>
      </c>
      <c r="G443" s="29">
        <f t="shared" ref="G443:G446" si="59">ROUND($E443*F443,2)</f>
        <v>9800</v>
      </c>
    </row>
    <row r="444" spans="1:7" x14ac:dyDescent="0.25">
      <c r="A444" s="66"/>
      <c r="B444" s="85"/>
      <c r="C444" s="105" t="s">
        <v>148</v>
      </c>
      <c r="D444" s="87" t="s">
        <v>17</v>
      </c>
      <c r="E444" s="14">
        <v>1</v>
      </c>
      <c r="F444" s="187">
        <v>9800</v>
      </c>
      <c r="G444" s="29">
        <f t="shared" si="59"/>
        <v>9800</v>
      </c>
    </row>
    <row r="445" spans="1:7" x14ac:dyDescent="0.25">
      <c r="A445" s="66"/>
      <c r="B445" s="85"/>
      <c r="C445" s="105" t="s">
        <v>149</v>
      </c>
      <c r="D445" s="87" t="s">
        <v>17</v>
      </c>
      <c r="E445" s="14">
        <v>1</v>
      </c>
      <c r="F445" s="187">
        <v>9800</v>
      </c>
      <c r="G445" s="29">
        <f t="shared" si="59"/>
        <v>9800</v>
      </c>
    </row>
    <row r="446" spans="1:7" x14ac:dyDescent="0.25">
      <c r="A446" s="66"/>
      <c r="B446" s="85"/>
      <c r="C446" s="105" t="s">
        <v>150</v>
      </c>
      <c r="D446" s="87" t="s">
        <v>17</v>
      </c>
      <c r="E446" s="14">
        <v>1</v>
      </c>
      <c r="F446" s="187">
        <v>9800</v>
      </c>
      <c r="G446" s="29">
        <f t="shared" si="59"/>
        <v>9800</v>
      </c>
    </row>
    <row r="447" spans="1:7" x14ac:dyDescent="0.25">
      <c r="A447" s="66"/>
      <c r="B447" s="85"/>
      <c r="C447" s="105" t="s">
        <v>179</v>
      </c>
      <c r="D447" s="87" t="s">
        <v>17</v>
      </c>
      <c r="E447" s="14">
        <v>1</v>
      </c>
      <c r="F447" s="187">
        <v>9800</v>
      </c>
      <c r="G447" s="29">
        <f t="shared" ref="G447" si="60">ROUND($E447*F447,2)</f>
        <v>9800</v>
      </c>
    </row>
    <row r="448" spans="1:7" x14ac:dyDescent="0.25">
      <c r="A448" s="66"/>
      <c r="B448" s="85"/>
      <c r="C448" s="103"/>
      <c r="D448" s="87"/>
      <c r="E448" s="14"/>
      <c r="F448" s="185"/>
      <c r="G448" s="29"/>
    </row>
    <row r="449" spans="1:7" ht="36" x14ac:dyDescent="0.25">
      <c r="A449" s="66"/>
      <c r="B449" s="85"/>
      <c r="C449" s="189" t="s">
        <v>158</v>
      </c>
      <c r="D449" s="87"/>
      <c r="E449" s="14"/>
      <c r="F449" s="185"/>
      <c r="G449" s="29"/>
    </row>
    <row r="450" spans="1:7" x14ac:dyDescent="0.25">
      <c r="A450" s="66"/>
      <c r="B450" s="85"/>
      <c r="C450" s="189"/>
      <c r="D450" s="87"/>
      <c r="E450" s="14"/>
      <c r="F450" s="185"/>
      <c r="G450" s="29"/>
    </row>
    <row r="451" spans="1:7" ht="36" x14ac:dyDescent="0.25">
      <c r="A451" s="66"/>
      <c r="B451" s="85"/>
      <c r="C451" s="189" t="s">
        <v>159</v>
      </c>
      <c r="D451" s="87"/>
      <c r="E451" s="14"/>
      <c r="F451" s="185"/>
      <c r="G451" s="29"/>
    </row>
    <row r="452" spans="1:7" x14ac:dyDescent="0.25">
      <c r="A452" s="66"/>
      <c r="B452" s="85"/>
      <c r="C452" s="103"/>
      <c r="D452" s="87"/>
      <c r="E452" s="14"/>
      <c r="F452" s="185"/>
      <c r="G452" s="29"/>
    </row>
    <row r="453" spans="1:7" ht="24" x14ac:dyDescent="0.25">
      <c r="A453" s="66" t="s">
        <v>60</v>
      </c>
      <c r="B453" s="85"/>
      <c r="C453" s="101" t="s">
        <v>61</v>
      </c>
      <c r="D453" s="87"/>
      <c r="E453" s="14"/>
      <c r="F453" s="185"/>
      <c r="G453" s="29"/>
    </row>
    <row r="454" spans="1:7" x14ac:dyDescent="0.25">
      <c r="A454" s="66"/>
      <c r="B454" s="102"/>
      <c r="C454" s="103"/>
      <c r="D454" s="87"/>
      <c r="E454" s="14"/>
      <c r="F454" s="185"/>
      <c r="G454" s="29"/>
    </row>
    <row r="455" spans="1:7" x14ac:dyDescent="0.25">
      <c r="A455" s="66" t="s">
        <v>62</v>
      </c>
      <c r="B455" s="102"/>
      <c r="C455" s="68" t="s">
        <v>63</v>
      </c>
      <c r="D455" s="87"/>
      <c r="E455" s="14"/>
      <c r="F455" s="185"/>
      <c r="G455" s="29"/>
    </row>
    <row r="456" spans="1:7" x14ac:dyDescent="0.25">
      <c r="A456" s="66"/>
      <c r="B456" s="102"/>
      <c r="C456" s="105" t="s">
        <v>174</v>
      </c>
      <c r="D456" s="87"/>
      <c r="E456" s="14"/>
      <c r="F456" s="185"/>
      <c r="G456" s="29"/>
    </row>
    <row r="457" spans="1:7" x14ac:dyDescent="0.25">
      <c r="A457" s="66"/>
      <c r="B457" s="102"/>
      <c r="C457" s="103"/>
      <c r="D457" s="87"/>
      <c r="E457" s="14"/>
      <c r="F457" s="185"/>
      <c r="G457" s="29"/>
    </row>
    <row r="458" spans="1:7" ht="24" x14ac:dyDescent="0.25">
      <c r="A458" s="66"/>
      <c r="B458" s="85" t="s">
        <v>18</v>
      </c>
      <c r="C458" s="103" t="s">
        <v>130</v>
      </c>
      <c r="D458" s="87" t="s">
        <v>65</v>
      </c>
      <c r="E458" s="14">
        <v>50</v>
      </c>
      <c r="F458" s="190">
        <f>$F$141</f>
        <v>0</v>
      </c>
      <c r="G458" s="29">
        <f t="shared" ref="G458" si="61">ROUND($E458*F458,2)</f>
        <v>0</v>
      </c>
    </row>
    <row r="459" spans="1:7" x14ac:dyDescent="0.25">
      <c r="A459" s="66"/>
      <c r="B459" s="85"/>
      <c r="C459" s="103"/>
      <c r="D459" s="87"/>
      <c r="E459" s="14"/>
      <c r="F459" s="190"/>
      <c r="G459" s="29"/>
    </row>
    <row r="460" spans="1:7" x14ac:dyDescent="0.25">
      <c r="A460" s="66" t="s">
        <v>70</v>
      </c>
      <c r="B460" s="102"/>
      <c r="C460" s="105" t="s">
        <v>176</v>
      </c>
      <c r="D460" s="150"/>
      <c r="E460" s="54"/>
      <c r="F460" s="190"/>
      <c r="G460" s="29"/>
    </row>
    <row r="461" spans="1:7" x14ac:dyDescent="0.25">
      <c r="A461" s="66"/>
      <c r="B461" s="85"/>
      <c r="C461" s="105" t="s">
        <v>177</v>
      </c>
      <c r="D461" s="150"/>
      <c r="E461" s="54"/>
      <c r="F461" s="190"/>
      <c r="G461" s="29"/>
    </row>
    <row r="462" spans="1:7" x14ac:dyDescent="0.25">
      <c r="A462" s="66"/>
      <c r="B462" s="85"/>
      <c r="C462" s="105" t="s">
        <v>178</v>
      </c>
      <c r="D462" s="150"/>
      <c r="E462" s="54"/>
      <c r="F462" s="190"/>
      <c r="G462" s="29"/>
    </row>
    <row r="463" spans="1:7" x14ac:dyDescent="0.25">
      <c r="A463" s="66"/>
      <c r="B463" s="85"/>
      <c r="C463" s="103"/>
      <c r="D463" s="87"/>
      <c r="E463" s="14"/>
      <c r="F463" s="190"/>
      <c r="G463" s="29"/>
    </row>
    <row r="464" spans="1:7" ht="24" x14ac:dyDescent="0.25">
      <c r="A464" s="66"/>
      <c r="B464" s="85" t="s">
        <v>18</v>
      </c>
      <c r="C464" s="103" t="s">
        <v>141</v>
      </c>
      <c r="D464" s="87" t="s">
        <v>65</v>
      </c>
      <c r="E464" s="14">
        <v>20</v>
      </c>
      <c r="F464" s="190">
        <f>$F$178</f>
        <v>0</v>
      </c>
      <c r="G464" s="29">
        <f t="shared" ref="G464" si="62">ROUND($E464*F464,2)</f>
        <v>0</v>
      </c>
    </row>
    <row r="465" spans="1:7" x14ac:dyDescent="0.25">
      <c r="A465" s="66"/>
      <c r="B465" s="85"/>
      <c r="C465" s="103"/>
      <c r="D465" s="87"/>
      <c r="E465" s="14"/>
      <c r="F465" s="190"/>
      <c r="G465" s="29"/>
    </row>
    <row r="466" spans="1:7" x14ac:dyDescent="0.25">
      <c r="A466" s="66"/>
      <c r="B466" s="85" t="s">
        <v>28</v>
      </c>
      <c r="C466" s="103" t="s">
        <v>71</v>
      </c>
      <c r="D466" s="87" t="s">
        <v>67</v>
      </c>
      <c r="E466" s="14">
        <v>7</v>
      </c>
      <c r="F466" s="190">
        <f>$F$180</f>
        <v>0</v>
      </c>
      <c r="G466" s="29">
        <f t="shared" ref="G466" si="63">ROUND($E466*F466,2)</f>
        <v>0</v>
      </c>
    </row>
    <row r="467" spans="1:7" x14ac:dyDescent="0.25">
      <c r="A467" s="66"/>
      <c r="B467" s="85"/>
      <c r="C467" s="103" t="s">
        <v>68</v>
      </c>
      <c r="D467" s="87"/>
      <c r="E467" s="14"/>
      <c r="F467" s="190"/>
      <c r="G467" s="29"/>
    </row>
    <row r="468" spans="1:7" x14ac:dyDescent="0.25">
      <c r="A468" s="66"/>
      <c r="B468" s="85"/>
      <c r="C468" s="103"/>
      <c r="D468" s="87"/>
      <c r="E468" s="14"/>
      <c r="F468" s="190"/>
      <c r="G468" s="29"/>
    </row>
    <row r="469" spans="1:7" ht="24" x14ac:dyDescent="0.25">
      <c r="A469" s="66"/>
      <c r="B469" s="85" t="s">
        <v>152</v>
      </c>
      <c r="C469" s="103" t="s">
        <v>142</v>
      </c>
      <c r="D469" s="87" t="s">
        <v>65</v>
      </c>
      <c r="E469" s="14">
        <v>20</v>
      </c>
      <c r="F469" s="190">
        <f>$F$183</f>
        <v>0</v>
      </c>
      <c r="G469" s="29">
        <f t="shared" ref="G469" si="64">ROUND($E469*F469,2)</f>
        <v>0</v>
      </c>
    </row>
    <row r="470" spans="1:7" x14ac:dyDescent="0.25">
      <c r="A470" s="66"/>
      <c r="B470" s="85"/>
      <c r="C470" s="103"/>
      <c r="D470" s="87"/>
      <c r="E470" s="14"/>
      <c r="F470" s="190"/>
      <c r="G470" s="29"/>
    </row>
    <row r="471" spans="1:7" ht="24" x14ac:dyDescent="0.25">
      <c r="A471" s="66"/>
      <c r="B471" s="85" t="s">
        <v>72</v>
      </c>
      <c r="C471" s="105" t="s">
        <v>182</v>
      </c>
      <c r="D471" s="87" t="s">
        <v>67</v>
      </c>
      <c r="E471" s="14">
        <v>7</v>
      </c>
      <c r="F471" s="190">
        <f>$F$185</f>
        <v>0</v>
      </c>
      <c r="G471" s="29">
        <f t="shared" ref="G471" si="65">ROUND($E471*F471,2)</f>
        <v>0</v>
      </c>
    </row>
    <row r="472" spans="1:7" x14ac:dyDescent="0.25">
      <c r="A472" s="109"/>
      <c r="B472" s="71"/>
      <c r="C472" s="105"/>
      <c r="D472" s="110"/>
      <c r="E472" s="3"/>
      <c r="F472" s="185"/>
      <c r="G472" s="29"/>
    </row>
    <row r="473" spans="1:7" x14ac:dyDescent="0.2">
      <c r="A473" s="47" t="s">
        <v>123</v>
      </c>
      <c r="B473" s="9"/>
      <c r="C473" s="9"/>
      <c r="D473" s="9"/>
      <c r="E473" s="10"/>
      <c r="F473" s="53" t="s">
        <v>125</v>
      </c>
      <c r="G473" s="41">
        <f>SUM(G418:G471)</f>
        <v>124100</v>
      </c>
    </row>
    <row r="474" spans="1:7" x14ac:dyDescent="0.25">
      <c r="A474" s="177"/>
      <c r="B474" s="178"/>
      <c r="C474" s="179"/>
      <c r="D474" s="180"/>
      <c r="E474" s="44"/>
      <c r="F474" s="121"/>
      <c r="G474" s="181"/>
    </row>
    <row r="475" spans="1:7" x14ac:dyDescent="0.25">
      <c r="A475" s="198" t="str">
        <f>A1</f>
        <v>PACKAGE 6</v>
      </c>
      <c r="B475" s="199"/>
      <c r="C475" s="199"/>
      <c r="D475" s="199"/>
      <c r="E475" s="199"/>
      <c r="F475" s="125"/>
      <c r="G475" s="71" t="s">
        <v>126</v>
      </c>
    </row>
    <row r="476" spans="1:7" x14ac:dyDescent="0.25">
      <c r="A476" s="109" t="str">
        <f>A$2</f>
        <v>CONTRACT N3TC/RM-2025-606: Grootspruit to Vaal River_N3-9 km 18 to N3-9 km 77.2</v>
      </c>
      <c r="B476" s="136"/>
      <c r="C476" s="70"/>
      <c r="D476" s="127"/>
      <c r="E476" s="45"/>
      <c r="F476" s="125"/>
      <c r="G476" s="71" t="s">
        <v>143</v>
      </c>
    </row>
    <row r="477" spans="1:7" x14ac:dyDescent="0.25">
      <c r="A477" s="109" t="str">
        <f>A$3</f>
        <v>MOWING, CUTTING AND REMOVAL OF VEGETATION ON THE N3 – PACKAGE 6</v>
      </c>
      <c r="B477" s="136"/>
      <c r="C477" s="70"/>
      <c r="D477" s="70"/>
      <c r="E477" s="182"/>
      <c r="F477" s="125"/>
      <c r="G477" s="126"/>
    </row>
    <row r="478" spans="1:7" x14ac:dyDescent="0.25">
      <c r="A478" s="183" t="s">
        <v>160</v>
      </c>
      <c r="B478" s="142"/>
      <c r="C478" s="118"/>
      <c r="D478" s="119"/>
      <c r="E478" s="1"/>
      <c r="F478" s="125"/>
      <c r="G478" s="126"/>
    </row>
    <row r="479" spans="1:7" x14ac:dyDescent="0.25">
      <c r="A479" s="128"/>
      <c r="B479" s="64"/>
      <c r="C479" s="116"/>
      <c r="D479" s="129"/>
      <c r="E479" s="2"/>
      <c r="F479" s="18"/>
      <c r="G479" s="35"/>
    </row>
    <row r="480" spans="1:7" x14ac:dyDescent="0.25">
      <c r="A480" s="122" t="s">
        <v>2</v>
      </c>
      <c r="B480" s="71"/>
      <c r="C480" s="130" t="s">
        <v>3</v>
      </c>
      <c r="D480" s="110" t="s">
        <v>4</v>
      </c>
      <c r="E480" s="3" t="s">
        <v>5</v>
      </c>
      <c r="F480" s="19" t="s">
        <v>6</v>
      </c>
      <c r="G480" s="36" t="s">
        <v>7</v>
      </c>
    </row>
    <row r="481" spans="1:7" x14ac:dyDescent="0.25">
      <c r="A481" s="131"/>
      <c r="B481" s="112"/>
      <c r="C481" s="132"/>
      <c r="D481" s="133"/>
      <c r="E481" s="4"/>
      <c r="F481" s="20"/>
      <c r="G481" s="37"/>
    </row>
    <row r="482" spans="1:7" x14ac:dyDescent="0.25">
      <c r="A482" s="115"/>
      <c r="B482" s="64"/>
      <c r="C482" s="63"/>
      <c r="D482" s="129"/>
      <c r="E482" s="3"/>
      <c r="F482" s="185"/>
      <c r="G482" s="29"/>
    </row>
    <row r="483" spans="1:7" ht="24" x14ac:dyDescent="0.25">
      <c r="A483" s="66" t="s">
        <v>9</v>
      </c>
      <c r="B483" s="85"/>
      <c r="C483" s="101" t="s">
        <v>10</v>
      </c>
      <c r="D483" s="87"/>
      <c r="E483" s="14"/>
      <c r="F483" s="185"/>
      <c r="G483" s="29"/>
    </row>
    <row r="484" spans="1:7" x14ac:dyDescent="0.25">
      <c r="A484" s="66"/>
      <c r="B484" s="102"/>
      <c r="C484" s="103"/>
      <c r="D484" s="87"/>
      <c r="E484" s="14"/>
      <c r="F484" s="185"/>
      <c r="G484" s="29"/>
    </row>
    <row r="485" spans="1:7" x14ac:dyDescent="0.25">
      <c r="A485" s="125" t="s">
        <v>151</v>
      </c>
      <c r="B485" s="186"/>
      <c r="C485" s="105" t="s">
        <v>166</v>
      </c>
      <c r="D485" s="87"/>
      <c r="E485" s="14"/>
      <c r="F485" s="185"/>
      <c r="G485" s="29"/>
    </row>
    <row r="486" spans="1:7" x14ac:dyDescent="0.25">
      <c r="A486" s="125"/>
      <c r="B486" s="186"/>
      <c r="C486" s="105" t="s">
        <v>167</v>
      </c>
      <c r="D486" s="87"/>
      <c r="E486" s="14"/>
      <c r="F486" s="185"/>
      <c r="G486" s="29"/>
    </row>
    <row r="487" spans="1:7" x14ac:dyDescent="0.25">
      <c r="A487" s="66"/>
      <c r="B487" s="102"/>
      <c r="C487" s="103"/>
      <c r="D487" s="87"/>
      <c r="E487" s="14"/>
      <c r="F487" s="185"/>
      <c r="G487" s="29"/>
    </row>
    <row r="488" spans="1:7" x14ac:dyDescent="0.25">
      <c r="A488" s="66"/>
      <c r="B488" s="85" t="s">
        <v>15</v>
      </c>
      <c r="C488" s="103" t="s">
        <v>119</v>
      </c>
      <c r="D488" s="87"/>
      <c r="E488" s="14"/>
      <c r="F488" s="185"/>
      <c r="G488" s="29"/>
    </row>
    <row r="489" spans="1:7" x14ac:dyDescent="0.25">
      <c r="A489" s="66"/>
      <c r="B489" s="85"/>
      <c r="C489" s="105" t="s">
        <v>145</v>
      </c>
      <c r="D489" s="87" t="s">
        <v>17</v>
      </c>
      <c r="E489" s="14">
        <v>1</v>
      </c>
      <c r="F489" s="187">
        <v>9800</v>
      </c>
      <c r="G489" s="29">
        <f t="shared" ref="G489:G490" si="66">ROUND($E489*F489,2)</f>
        <v>9800</v>
      </c>
    </row>
    <row r="490" spans="1:7" x14ac:dyDescent="0.25">
      <c r="A490" s="66"/>
      <c r="B490" s="85"/>
      <c r="C490" s="105" t="s">
        <v>146</v>
      </c>
      <c r="D490" s="87" t="s">
        <v>17</v>
      </c>
      <c r="E490" s="14">
        <v>1</v>
      </c>
      <c r="F490" s="187">
        <v>9800</v>
      </c>
      <c r="G490" s="29">
        <f t="shared" si="66"/>
        <v>9800</v>
      </c>
    </row>
    <row r="491" spans="1:7" x14ac:dyDescent="0.25">
      <c r="A491" s="66"/>
      <c r="B491" s="85"/>
      <c r="C491" s="103"/>
      <c r="D491" s="87"/>
      <c r="E491" s="14"/>
      <c r="F491" s="187"/>
      <c r="G491" s="29"/>
    </row>
    <row r="492" spans="1:7" x14ac:dyDescent="0.25">
      <c r="A492" s="66"/>
      <c r="B492" s="85" t="s">
        <v>18</v>
      </c>
      <c r="C492" s="103" t="s">
        <v>120</v>
      </c>
      <c r="D492" s="87"/>
      <c r="E492" s="14"/>
      <c r="F492" s="187"/>
      <c r="G492" s="29"/>
    </row>
    <row r="493" spans="1:7" x14ac:dyDescent="0.25">
      <c r="A493" s="66"/>
      <c r="B493" s="85"/>
      <c r="C493" s="105" t="s">
        <v>147</v>
      </c>
      <c r="D493" s="87" t="s">
        <v>17</v>
      </c>
      <c r="E493" s="14">
        <v>1</v>
      </c>
      <c r="F493" s="187">
        <v>6200</v>
      </c>
      <c r="G493" s="29">
        <f t="shared" ref="G493:G496" si="67">ROUND($E493*F493,2)</f>
        <v>6200</v>
      </c>
    </row>
    <row r="494" spans="1:7" x14ac:dyDescent="0.25">
      <c r="A494" s="66"/>
      <c r="B494" s="85"/>
      <c r="C494" s="105" t="s">
        <v>148</v>
      </c>
      <c r="D494" s="87" t="s">
        <v>17</v>
      </c>
      <c r="E494" s="14">
        <v>1</v>
      </c>
      <c r="F494" s="187">
        <v>6200</v>
      </c>
      <c r="G494" s="29">
        <f t="shared" si="67"/>
        <v>6200</v>
      </c>
    </row>
    <row r="495" spans="1:7" x14ac:dyDescent="0.25">
      <c r="A495" s="66"/>
      <c r="B495" s="85"/>
      <c r="C495" s="105" t="s">
        <v>149</v>
      </c>
      <c r="D495" s="87" t="s">
        <v>17</v>
      </c>
      <c r="E495" s="14">
        <v>1</v>
      </c>
      <c r="F495" s="187">
        <v>6200</v>
      </c>
      <c r="G495" s="29">
        <f t="shared" si="67"/>
        <v>6200</v>
      </c>
    </row>
    <row r="496" spans="1:7" x14ac:dyDescent="0.25">
      <c r="A496" s="66"/>
      <c r="B496" s="85"/>
      <c r="C496" s="105" t="s">
        <v>150</v>
      </c>
      <c r="D496" s="87" t="s">
        <v>17</v>
      </c>
      <c r="E496" s="14">
        <v>1</v>
      </c>
      <c r="F496" s="187">
        <v>6200</v>
      </c>
      <c r="G496" s="29">
        <f t="shared" si="67"/>
        <v>6200</v>
      </c>
    </row>
    <row r="497" spans="1:7" x14ac:dyDescent="0.25">
      <c r="A497" s="66"/>
      <c r="B497" s="85"/>
      <c r="C497" s="105" t="s">
        <v>179</v>
      </c>
      <c r="D497" s="87" t="s">
        <v>17</v>
      </c>
      <c r="E497" s="14">
        <v>1</v>
      </c>
      <c r="F497" s="187">
        <v>6200</v>
      </c>
      <c r="G497" s="29">
        <f t="shared" ref="G497" si="68">ROUND($E497*F497,2)</f>
        <v>6200</v>
      </c>
    </row>
    <row r="498" spans="1:7" x14ac:dyDescent="0.25">
      <c r="A498" s="66"/>
      <c r="B498" s="102"/>
      <c r="C498" s="103"/>
      <c r="D498" s="87"/>
      <c r="E498" s="14"/>
      <c r="F498" s="187"/>
      <c r="G498" s="29"/>
    </row>
    <row r="499" spans="1:7" x14ac:dyDescent="0.25">
      <c r="A499" s="66" t="s">
        <v>37</v>
      </c>
      <c r="B499" s="85"/>
      <c r="C499" s="101" t="s">
        <v>38</v>
      </c>
      <c r="D499" s="87"/>
      <c r="E499" s="14"/>
      <c r="F499" s="187"/>
      <c r="G499" s="29"/>
    </row>
    <row r="500" spans="1:7" ht="12" customHeight="1" x14ac:dyDescent="0.25">
      <c r="A500" s="108"/>
      <c r="B500" s="85"/>
      <c r="C500" s="103" t="s">
        <v>115</v>
      </c>
      <c r="D500" s="87"/>
      <c r="E500" s="14"/>
      <c r="F500" s="188"/>
      <c r="G500" s="29"/>
    </row>
    <row r="501" spans="1:7" x14ac:dyDescent="0.25">
      <c r="A501" s="66"/>
      <c r="B501" s="85"/>
      <c r="C501" s="103"/>
      <c r="D501" s="87"/>
      <c r="E501" s="14"/>
      <c r="F501" s="187"/>
      <c r="G501" s="29"/>
    </row>
    <row r="502" spans="1:7" ht="24" x14ac:dyDescent="0.25">
      <c r="A502" s="66" t="s">
        <v>56</v>
      </c>
      <c r="B502" s="85"/>
      <c r="C502" s="103" t="s">
        <v>116</v>
      </c>
      <c r="D502" s="87"/>
      <c r="E502" s="14"/>
      <c r="F502" s="187"/>
      <c r="G502" s="29"/>
    </row>
    <row r="503" spans="1:7" x14ac:dyDescent="0.25">
      <c r="A503" s="66"/>
      <c r="B503" s="85"/>
      <c r="C503" s="103"/>
      <c r="D503" s="87"/>
      <c r="E503" s="14"/>
      <c r="F503" s="187"/>
      <c r="G503" s="29"/>
    </row>
    <row r="504" spans="1:7" ht="12" customHeight="1" x14ac:dyDescent="0.25">
      <c r="A504" s="66"/>
      <c r="B504" s="85"/>
      <c r="C504" s="103" t="s">
        <v>117</v>
      </c>
      <c r="D504" s="87"/>
      <c r="E504" s="14"/>
      <c r="F504" s="187"/>
      <c r="G504" s="29"/>
    </row>
    <row r="505" spans="1:7" x14ac:dyDescent="0.25">
      <c r="A505" s="66"/>
      <c r="B505" s="85"/>
      <c r="C505" s="103" t="s">
        <v>118</v>
      </c>
      <c r="D505" s="87"/>
      <c r="E505" s="14"/>
      <c r="F505" s="187"/>
      <c r="G505" s="29"/>
    </row>
    <row r="506" spans="1:7" x14ac:dyDescent="0.25">
      <c r="A506" s="66"/>
      <c r="B506" s="85"/>
      <c r="C506" s="103"/>
      <c r="D506" s="87"/>
      <c r="E506" s="14"/>
      <c r="F506" s="187"/>
      <c r="G506" s="29"/>
    </row>
    <row r="507" spans="1:7" x14ac:dyDescent="0.25">
      <c r="A507" s="66"/>
      <c r="B507" s="85" t="s">
        <v>15</v>
      </c>
      <c r="C507" s="103" t="s">
        <v>119</v>
      </c>
      <c r="D507" s="87"/>
      <c r="E507" s="14"/>
      <c r="F507" s="187"/>
      <c r="G507" s="29"/>
    </row>
    <row r="508" spans="1:7" x14ac:dyDescent="0.25">
      <c r="A508" s="66"/>
      <c r="B508" s="85"/>
      <c r="C508" s="105" t="s">
        <v>145</v>
      </c>
      <c r="D508" s="87" t="s">
        <v>17</v>
      </c>
      <c r="E508" s="14">
        <v>1</v>
      </c>
      <c r="F508" s="187">
        <v>12250</v>
      </c>
      <c r="G508" s="29">
        <f t="shared" ref="G508:G509" si="69">ROUND($E508*F508,2)</f>
        <v>12250</v>
      </c>
    </row>
    <row r="509" spans="1:7" x14ac:dyDescent="0.25">
      <c r="A509" s="66"/>
      <c r="B509" s="85"/>
      <c r="C509" s="105" t="s">
        <v>146</v>
      </c>
      <c r="D509" s="87" t="s">
        <v>17</v>
      </c>
      <c r="E509" s="14">
        <v>1</v>
      </c>
      <c r="F509" s="187">
        <v>12250</v>
      </c>
      <c r="G509" s="29">
        <f t="shared" si="69"/>
        <v>12250</v>
      </c>
    </row>
    <row r="510" spans="1:7" x14ac:dyDescent="0.25">
      <c r="A510" s="66"/>
      <c r="B510" s="85"/>
      <c r="C510" s="103"/>
      <c r="D510" s="87"/>
      <c r="E510" s="14"/>
      <c r="F510" s="187"/>
      <c r="G510" s="29"/>
    </row>
    <row r="511" spans="1:7" x14ac:dyDescent="0.25">
      <c r="A511" s="66"/>
      <c r="B511" s="85" t="s">
        <v>18</v>
      </c>
      <c r="C511" s="103" t="s">
        <v>120</v>
      </c>
      <c r="D511" s="87"/>
      <c r="E511" s="14"/>
      <c r="F511" s="187"/>
      <c r="G511" s="29"/>
    </row>
    <row r="512" spans="1:7" x14ac:dyDescent="0.25">
      <c r="A512" s="66"/>
      <c r="B512" s="85"/>
      <c r="C512" s="105" t="s">
        <v>147</v>
      </c>
      <c r="D512" s="87" t="s">
        <v>17</v>
      </c>
      <c r="E512" s="14">
        <v>1</v>
      </c>
      <c r="F512" s="187">
        <v>9800</v>
      </c>
      <c r="G512" s="29">
        <f t="shared" ref="G512:G515" si="70">ROUND($E512*F512,2)</f>
        <v>9800</v>
      </c>
    </row>
    <row r="513" spans="1:7" x14ac:dyDescent="0.25">
      <c r="A513" s="66"/>
      <c r="B513" s="85"/>
      <c r="C513" s="105" t="s">
        <v>148</v>
      </c>
      <c r="D513" s="87" t="s">
        <v>17</v>
      </c>
      <c r="E513" s="14">
        <v>1</v>
      </c>
      <c r="F513" s="187">
        <v>9800</v>
      </c>
      <c r="G513" s="29">
        <f t="shared" si="70"/>
        <v>9800</v>
      </c>
    </row>
    <row r="514" spans="1:7" x14ac:dyDescent="0.25">
      <c r="A514" s="66"/>
      <c r="B514" s="85"/>
      <c r="C514" s="105" t="s">
        <v>149</v>
      </c>
      <c r="D514" s="87" t="s">
        <v>17</v>
      </c>
      <c r="E514" s="14">
        <v>1</v>
      </c>
      <c r="F514" s="187">
        <v>9800</v>
      </c>
      <c r="G514" s="29">
        <f t="shared" si="70"/>
        <v>9800</v>
      </c>
    </row>
    <row r="515" spans="1:7" x14ac:dyDescent="0.25">
      <c r="A515" s="66"/>
      <c r="B515" s="85"/>
      <c r="C515" s="105" t="s">
        <v>150</v>
      </c>
      <c r="D515" s="87" t="s">
        <v>17</v>
      </c>
      <c r="E515" s="14">
        <v>1</v>
      </c>
      <c r="F515" s="187">
        <v>9800</v>
      </c>
      <c r="G515" s="29">
        <f t="shared" si="70"/>
        <v>9800</v>
      </c>
    </row>
    <row r="516" spans="1:7" x14ac:dyDescent="0.25">
      <c r="A516" s="66"/>
      <c r="B516" s="85"/>
      <c r="C516" s="105" t="s">
        <v>179</v>
      </c>
      <c r="D516" s="87" t="s">
        <v>17</v>
      </c>
      <c r="E516" s="14">
        <v>1</v>
      </c>
      <c r="F516" s="187">
        <v>9800</v>
      </c>
      <c r="G516" s="29">
        <f t="shared" ref="G516" si="71">ROUND($E516*F516,2)</f>
        <v>9800</v>
      </c>
    </row>
    <row r="517" spans="1:7" x14ac:dyDescent="0.25">
      <c r="A517" s="66"/>
      <c r="B517" s="85"/>
      <c r="C517" s="103"/>
      <c r="D517" s="87"/>
      <c r="E517" s="14"/>
      <c r="F517" s="185"/>
      <c r="G517" s="29"/>
    </row>
    <row r="518" spans="1:7" ht="36" x14ac:dyDescent="0.25">
      <c r="A518" s="66"/>
      <c r="B518" s="85"/>
      <c r="C518" s="189" t="s">
        <v>161</v>
      </c>
      <c r="D518" s="87"/>
      <c r="E518" s="14"/>
      <c r="F518" s="185"/>
      <c r="G518" s="29"/>
    </row>
    <row r="519" spans="1:7" x14ac:dyDescent="0.25">
      <c r="A519" s="66"/>
      <c r="B519" s="85"/>
      <c r="C519" s="189"/>
      <c r="D519" s="87"/>
      <c r="E519" s="14"/>
      <c r="F519" s="185"/>
      <c r="G519" s="29"/>
    </row>
    <row r="520" spans="1:7" ht="36" x14ac:dyDescent="0.25">
      <c r="A520" s="66"/>
      <c r="B520" s="85"/>
      <c r="C520" s="189" t="s">
        <v>162</v>
      </c>
      <c r="D520" s="87"/>
      <c r="E520" s="14"/>
      <c r="F520" s="185"/>
      <c r="G520" s="29"/>
    </row>
    <row r="521" spans="1:7" ht="9.9499999999999993" customHeight="1" x14ac:dyDescent="0.25">
      <c r="A521" s="66"/>
      <c r="B521" s="85"/>
      <c r="C521" s="103"/>
      <c r="D521" s="87"/>
      <c r="E521" s="14"/>
      <c r="F521" s="185"/>
      <c r="G521" s="29"/>
    </row>
    <row r="522" spans="1:7" ht="24" x14ac:dyDescent="0.25">
      <c r="A522" s="66" t="s">
        <v>60</v>
      </c>
      <c r="B522" s="85"/>
      <c r="C522" s="101" t="s">
        <v>61</v>
      </c>
      <c r="D522" s="87"/>
      <c r="E522" s="14"/>
      <c r="F522" s="185"/>
      <c r="G522" s="29"/>
    </row>
    <row r="523" spans="1:7" ht="9.9499999999999993" customHeight="1" x14ac:dyDescent="0.25">
      <c r="A523" s="66"/>
      <c r="B523" s="102"/>
      <c r="C523" s="103"/>
      <c r="D523" s="87"/>
      <c r="E523" s="14"/>
      <c r="F523" s="185"/>
      <c r="G523" s="29"/>
    </row>
    <row r="524" spans="1:7" x14ac:dyDescent="0.25">
      <c r="A524" s="66" t="s">
        <v>62</v>
      </c>
      <c r="B524" s="102"/>
      <c r="C524" s="68" t="s">
        <v>63</v>
      </c>
      <c r="D524" s="87"/>
      <c r="E524" s="14"/>
      <c r="F524" s="185"/>
      <c r="G524" s="29"/>
    </row>
    <row r="525" spans="1:7" x14ac:dyDescent="0.25">
      <c r="A525" s="66"/>
      <c r="B525" s="102"/>
      <c r="C525" s="105" t="s">
        <v>174</v>
      </c>
      <c r="D525" s="87"/>
      <c r="E525" s="14"/>
      <c r="F525" s="185"/>
      <c r="G525" s="29"/>
    </row>
    <row r="526" spans="1:7" x14ac:dyDescent="0.25">
      <c r="A526" s="66"/>
      <c r="B526" s="102"/>
      <c r="C526" s="103"/>
      <c r="D526" s="87"/>
      <c r="E526" s="14"/>
      <c r="F526" s="185"/>
      <c r="G526" s="29"/>
    </row>
    <row r="527" spans="1:7" ht="24" x14ac:dyDescent="0.25">
      <c r="A527" s="66"/>
      <c r="B527" s="85" t="s">
        <v>18</v>
      </c>
      <c r="C527" s="103" t="s">
        <v>130</v>
      </c>
      <c r="D527" s="87" t="s">
        <v>65</v>
      </c>
      <c r="E527" s="14">
        <v>45</v>
      </c>
      <c r="F527" s="190">
        <f>$F$141</f>
        <v>0</v>
      </c>
      <c r="G527" s="29">
        <f t="shared" ref="G527" si="72">ROUND($E527*F527,2)</f>
        <v>0</v>
      </c>
    </row>
    <row r="528" spans="1:7" ht="9.9499999999999993" customHeight="1" x14ac:dyDescent="0.25">
      <c r="A528" s="66"/>
      <c r="B528" s="85"/>
      <c r="C528" s="103"/>
      <c r="D528" s="87"/>
      <c r="E528" s="14"/>
      <c r="F528" s="190"/>
      <c r="G528" s="29"/>
    </row>
    <row r="529" spans="1:7" x14ac:dyDescent="0.25">
      <c r="A529" s="66" t="s">
        <v>70</v>
      </c>
      <c r="B529" s="102"/>
      <c r="C529" s="105" t="s">
        <v>176</v>
      </c>
      <c r="D529" s="87"/>
      <c r="E529" s="14"/>
      <c r="F529" s="190"/>
      <c r="G529" s="29"/>
    </row>
    <row r="530" spans="1:7" x14ac:dyDescent="0.25">
      <c r="A530" s="66"/>
      <c r="B530" s="85"/>
      <c r="C530" s="105" t="s">
        <v>177</v>
      </c>
      <c r="D530" s="87"/>
      <c r="E530" s="14"/>
      <c r="F530" s="190"/>
      <c r="G530" s="29"/>
    </row>
    <row r="531" spans="1:7" x14ac:dyDescent="0.25">
      <c r="A531" s="66"/>
      <c r="B531" s="85"/>
      <c r="C531" s="105" t="s">
        <v>178</v>
      </c>
      <c r="D531" s="87"/>
      <c r="E531" s="14"/>
      <c r="F531" s="190"/>
      <c r="G531" s="29"/>
    </row>
    <row r="532" spans="1:7" x14ac:dyDescent="0.25">
      <c r="A532" s="66"/>
      <c r="B532" s="148"/>
      <c r="C532" s="149"/>
      <c r="D532" s="150"/>
      <c r="E532" s="54"/>
      <c r="F532" s="190"/>
      <c r="G532" s="55"/>
    </row>
    <row r="533" spans="1:7" ht="24" x14ac:dyDescent="0.25">
      <c r="A533" s="66"/>
      <c r="B533" s="85" t="s">
        <v>18</v>
      </c>
      <c r="C533" s="103" t="s">
        <v>128</v>
      </c>
      <c r="D533" s="87" t="s">
        <v>65</v>
      </c>
      <c r="E533" s="14">
        <v>18</v>
      </c>
      <c r="F533" s="190">
        <f>$F$178</f>
        <v>0</v>
      </c>
      <c r="G533" s="29">
        <f t="shared" ref="G533" si="73">ROUND($E533*F533,2)</f>
        <v>0</v>
      </c>
    </row>
    <row r="534" spans="1:7" ht="9.9499999999999993" customHeight="1" x14ac:dyDescent="0.25">
      <c r="A534" s="66"/>
      <c r="B534" s="85"/>
      <c r="C534" s="103"/>
      <c r="D534" s="87"/>
      <c r="E534" s="14"/>
      <c r="F534" s="190"/>
      <c r="G534" s="29"/>
    </row>
    <row r="535" spans="1:7" ht="24" x14ac:dyDescent="0.25">
      <c r="A535" s="66"/>
      <c r="B535" s="85" t="s">
        <v>131</v>
      </c>
      <c r="C535" s="103" t="s">
        <v>132</v>
      </c>
      <c r="D535" s="87" t="s">
        <v>65</v>
      </c>
      <c r="E535" s="14">
        <v>18</v>
      </c>
      <c r="F535" s="190">
        <f>$F$183</f>
        <v>0</v>
      </c>
      <c r="G535" s="29">
        <f t="shared" ref="G535" si="74">ROUND($E535*F535,2)</f>
        <v>0</v>
      </c>
    </row>
    <row r="536" spans="1:7" ht="9.9499999999999993" customHeight="1" x14ac:dyDescent="0.25">
      <c r="A536" s="66"/>
      <c r="B536" s="102"/>
      <c r="C536" s="103"/>
      <c r="D536" s="87"/>
      <c r="E536" s="14"/>
      <c r="F536" s="190"/>
      <c r="G536" s="29"/>
    </row>
    <row r="537" spans="1:7" x14ac:dyDescent="0.25">
      <c r="A537" s="66"/>
      <c r="B537" s="148"/>
      <c r="C537" s="151"/>
      <c r="D537" s="150"/>
      <c r="E537" s="54"/>
      <c r="F537" s="190"/>
      <c r="G537" s="55"/>
    </row>
    <row r="538" spans="1:7" x14ac:dyDescent="0.25">
      <c r="A538" s="66"/>
      <c r="B538" s="148"/>
      <c r="C538" s="151"/>
      <c r="D538" s="150"/>
      <c r="E538" s="54"/>
      <c r="F538" s="190"/>
      <c r="G538" s="29"/>
    </row>
    <row r="539" spans="1:7" ht="9.9499999999999993" customHeight="1" x14ac:dyDescent="0.25">
      <c r="A539" s="66"/>
      <c r="B539" s="85"/>
      <c r="C539" s="103"/>
      <c r="D539" s="87"/>
      <c r="E539" s="14"/>
      <c r="F539" s="190"/>
      <c r="G539" s="29"/>
    </row>
    <row r="540" spans="1:7" x14ac:dyDescent="0.25">
      <c r="A540" s="66"/>
      <c r="B540" s="85"/>
      <c r="C540" s="103"/>
      <c r="D540" s="87"/>
      <c r="E540" s="14"/>
      <c r="F540" s="190"/>
      <c r="G540" s="29"/>
    </row>
    <row r="541" spans="1:7" ht="9.9499999999999993" customHeight="1" x14ac:dyDescent="0.25">
      <c r="A541" s="66"/>
      <c r="B541" s="85"/>
      <c r="C541" s="103"/>
      <c r="D541" s="87"/>
      <c r="E541" s="14"/>
      <c r="F541" s="190"/>
      <c r="G541" s="29"/>
    </row>
    <row r="542" spans="1:7" x14ac:dyDescent="0.25">
      <c r="A542" s="66"/>
      <c r="B542" s="148"/>
      <c r="C542" s="149"/>
      <c r="D542" s="150"/>
      <c r="E542" s="54"/>
      <c r="F542" s="190"/>
      <c r="G542" s="55"/>
    </row>
    <row r="543" spans="1:7" ht="9.9499999999999993" customHeight="1" x14ac:dyDescent="0.25">
      <c r="A543" s="109"/>
      <c r="B543" s="71"/>
      <c r="C543" s="105"/>
      <c r="D543" s="110"/>
      <c r="E543" s="3"/>
      <c r="F543" s="185"/>
      <c r="G543" s="29"/>
    </row>
    <row r="544" spans="1:7" x14ac:dyDescent="0.2">
      <c r="A544" s="47" t="s">
        <v>123</v>
      </c>
      <c r="B544" s="9"/>
      <c r="C544" s="9"/>
      <c r="D544" s="9"/>
      <c r="E544" s="10"/>
      <c r="F544" s="53" t="s">
        <v>126</v>
      </c>
      <c r="G544" s="41">
        <f>SUM(G488:G542)</f>
        <v>124100</v>
      </c>
    </row>
    <row r="545" spans="1:5" x14ac:dyDescent="0.25">
      <c r="A545" s="70"/>
      <c r="B545" s="136"/>
      <c r="C545" s="70"/>
      <c r="D545" s="127"/>
      <c r="E545" s="6"/>
    </row>
  </sheetData>
  <sheetProtection algorithmName="SHA-512" hashValue="TUtHShMj8T7EeyhkeAjy5If1whToh3H9VJafTy8JU1z20etdKptXr9TdOkQiT4Q3OAI4qO2ArjbTubS9PnkQEg==" saltValue="R7Kb95yxo8seT+He9tWgcg==" spinCount="100000" sheet="1" objects="1" scenarios="1" selectLockedCells="1"/>
  <mergeCells count="13">
    <mergeCell ref="C226:E226"/>
    <mergeCell ref="C228:E228"/>
    <mergeCell ref="A1:E1"/>
    <mergeCell ref="F3:G3"/>
    <mergeCell ref="F5:G5"/>
    <mergeCell ref="F4:G4"/>
    <mergeCell ref="C231:E231"/>
    <mergeCell ref="A404:E404"/>
    <mergeCell ref="A475:E475"/>
    <mergeCell ref="C233:E233"/>
    <mergeCell ref="A242:E242"/>
    <mergeCell ref="A258:E258"/>
    <mergeCell ref="A330:E330"/>
  </mergeCells>
  <conditionalFormatting sqref="F3:G3 F4 F5:G5">
    <cfRule type="expression" dxfId="1" priority="17">
      <formula>F$3="TENDERED FOR PACKAGE 6"</formula>
    </cfRule>
    <cfRule type="expression" dxfId="0" priority="18">
      <formula>F$3="No Tender for Package 6"</formula>
    </cfRule>
  </conditionalFormatting>
  <hyperlinks>
    <hyperlink ref="A237" location="'P1-EME 1 '!A1" display="PART 2.1 EME 1"/>
    <hyperlink ref="A238" location="'P1-EME 2'!A1" display="PART 2.2 EME 2"/>
    <hyperlink ref="A239" location="'P1-EME 3'!A1" display="PART 2.3 EME 3"/>
    <hyperlink ref="A240" location="'P1-EME 4'!A1" display="PART 2.4 EME 4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9" firstPageNumber="5" fitToHeight="0" orientation="portrait" useFirstPageNumber="1" r:id="rId1"/>
  <headerFooter alignWithMargins="0">
    <oddFooter>&amp;RC2-&amp;P</oddFooter>
  </headerFooter>
  <rowBreaks count="8" manualBreakCount="8">
    <brk id="60" max="8" man="1"/>
    <brk id="108" max="8" man="1"/>
    <brk id="162" max="8" man="1"/>
    <brk id="215" max="8" man="1"/>
    <brk id="256" max="8" man="1"/>
    <brk id="328" max="8" man="1"/>
    <brk id="402" max="8" man="1"/>
    <brk id="473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6 BOQ</vt:lpstr>
      <vt:lpstr>'Package 6 BOQ'!Print_Area</vt:lpstr>
    </vt:vector>
  </TitlesOfParts>
  <Company>KBK Engineers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van der Merwe</dc:creator>
  <cp:lastModifiedBy>Anesh Madanlal</cp:lastModifiedBy>
  <cp:lastPrinted>2025-06-04T11:06:27Z</cp:lastPrinted>
  <dcterms:created xsi:type="dcterms:W3CDTF">2021-08-30T12:20:19Z</dcterms:created>
  <dcterms:modified xsi:type="dcterms:W3CDTF">2025-06-04T11:07:03Z</dcterms:modified>
</cp:coreProperties>
</file>