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y Documents\03. 2025 Mowing Tender\Tender Documents\Tender Documents\Final KBK\4. Pricing Schedules\"/>
    </mc:Choice>
  </mc:AlternateContent>
  <bookViews>
    <workbookView xWindow="28680" yWindow="-120" windowWidth="29040" windowHeight="15720" tabRatio="785"/>
  </bookViews>
  <sheets>
    <sheet name="Package 3 BOQ" sheetId="21" r:id="rId1"/>
  </sheets>
  <definedNames>
    <definedName name="_xlnm.Print_Area" localSheetId="0">'Package 3 BOQ'!$A$1:$G$550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6" i="21" l="1"/>
  <c r="F541" i="21"/>
  <c r="F470" i="21"/>
  <c r="F405" i="21"/>
  <c r="F398" i="21"/>
  <c r="F548" i="21"/>
  <c r="F543" i="21"/>
  <c r="F535" i="21"/>
  <c r="F533" i="21"/>
  <c r="F477" i="21" l="1"/>
  <c r="F475" i="21"/>
  <c r="F472" i="21"/>
  <c r="F464" i="21"/>
  <c r="F396" i="21"/>
  <c r="G396" i="21" s="1"/>
  <c r="F400" i="21"/>
  <c r="G400" i="21" s="1"/>
  <c r="E403" i="21"/>
  <c r="F403" i="21"/>
  <c r="F407" i="21"/>
  <c r="E405" i="21"/>
  <c r="G407" i="21"/>
  <c r="F390" i="21"/>
  <c r="F388" i="21"/>
  <c r="F332" i="21"/>
  <c r="F330" i="21"/>
  <c r="E330" i="21"/>
  <c r="F327" i="21"/>
  <c r="F325" i="21"/>
  <c r="E325" i="21"/>
  <c r="F319" i="21"/>
  <c r="G202" i="21"/>
  <c r="G143" i="21"/>
  <c r="G33" i="21"/>
  <c r="G132" i="21"/>
  <c r="G288" i="21"/>
  <c r="G308" i="21"/>
  <c r="G357" i="21"/>
  <c r="G377" i="21"/>
  <c r="G433" i="21"/>
  <c r="G453" i="21"/>
  <c r="G503" i="21"/>
  <c r="G523" i="21"/>
  <c r="G325" i="21" l="1"/>
  <c r="G403" i="21"/>
  <c r="G405" i="21"/>
  <c r="G398" i="21"/>
  <c r="G330" i="21"/>
  <c r="A481" i="21"/>
  <c r="A410" i="21"/>
  <c r="A336" i="21"/>
  <c r="A266" i="21"/>
  <c r="G14" i="21" l="1"/>
  <c r="G522" i="21" l="1"/>
  <c r="G521" i="21"/>
  <c r="G520" i="21"/>
  <c r="G519" i="21"/>
  <c r="G516" i="21"/>
  <c r="G515" i="21"/>
  <c r="G502" i="21"/>
  <c r="G501" i="21"/>
  <c r="G500" i="21"/>
  <c r="G499" i="21"/>
  <c r="G496" i="21"/>
  <c r="G495" i="21"/>
  <c r="G452" i="21"/>
  <c r="G451" i="21"/>
  <c r="G450" i="21"/>
  <c r="G449" i="21"/>
  <c r="G446" i="21"/>
  <c r="G445" i="21"/>
  <c r="G432" i="21"/>
  <c r="G431" i="21"/>
  <c r="G430" i="21"/>
  <c r="G429" i="21"/>
  <c r="G426" i="21"/>
  <c r="G425" i="21"/>
  <c r="G376" i="21"/>
  <c r="G375" i="21"/>
  <c r="G374" i="21"/>
  <c r="G373" i="21"/>
  <c r="G370" i="21"/>
  <c r="G369" i="21"/>
  <c r="G356" i="21"/>
  <c r="G355" i="21"/>
  <c r="G354" i="21"/>
  <c r="G353" i="21"/>
  <c r="G350" i="21"/>
  <c r="G349" i="21"/>
  <c r="G307" i="21"/>
  <c r="G306" i="21"/>
  <c r="G305" i="21"/>
  <c r="G304" i="21"/>
  <c r="G301" i="21"/>
  <c r="G300" i="21"/>
  <c r="G287" i="21"/>
  <c r="G286" i="21"/>
  <c r="G285" i="21"/>
  <c r="G284" i="21"/>
  <c r="G281" i="21"/>
  <c r="G280" i="21"/>
  <c r="G131" i="21"/>
  <c r="G130" i="21"/>
  <c r="G129" i="21"/>
  <c r="G128" i="21"/>
  <c r="G125" i="21"/>
  <c r="G124" i="21"/>
  <c r="G76" i="21"/>
  <c r="G44" i="21"/>
  <c r="G42" i="21"/>
  <c r="G35" i="21"/>
  <c r="E37" i="21" s="1"/>
  <c r="G32" i="21"/>
  <c r="G31" i="21"/>
  <c r="G30" i="21"/>
  <c r="G29" i="21"/>
  <c r="G25" i="21"/>
  <c r="G24" i="21"/>
  <c r="E46" i="21" l="1"/>
  <c r="E546" i="21"/>
  <c r="E541" i="21"/>
  <c r="E475" i="21"/>
  <c r="E470" i="21"/>
  <c r="E319" i="21"/>
  <c r="E180" i="21"/>
  <c r="G390" i="21" l="1"/>
  <c r="G184" i="21"/>
  <c r="G37" i="21"/>
  <c r="G319" i="21"/>
  <c r="G535" i="21"/>
  <c r="G541" i="21"/>
  <c r="E187" i="21"/>
  <c r="G180" i="21"/>
  <c r="G470" i="21"/>
  <c r="G546" i="21"/>
  <c r="G464" i="21"/>
  <c r="G46" i="21"/>
  <c r="G139" i="21"/>
  <c r="G388" i="21"/>
  <c r="G475" i="21"/>
  <c r="A483" i="21"/>
  <c r="A482" i="21"/>
  <c r="A412" i="21"/>
  <c r="A411" i="21"/>
  <c r="A338" i="21"/>
  <c r="A337" i="21"/>
  <c r="A268" i="21"/>
  <c r="A267" i="21"/>
  <c r="A225" i="21"/>
  <c r="A224" i="21"/>
  <c r="A166" i="21"/>
  <c r="A165" i="21"/>
  <c r="A110" i="21"/>
  <c r="A109" i="21"/>
  <c r="A62" i="21"/>
  <c r="A61" i="21"/>
  <c r="G164" i="21" l="1"/>
  <c r="G173" i="21" s="1"/>
  <c r="G479" i="21"/>
  <c r="G247" i="21" s="1"/>
  <c r="G550" i="21"/>
  <c r="G248" i="21" s="1"/>
  <c r="G191" i="21"/>
  <c r="G187" i="21"/>
  <c r="G59" i="21"/>
  <c r="G70" i="21" s="1"/>
  <c r="G334" i="21"/>
  <c r="G245" i="21" s="1"/>
  <c r="G223" i="21" l="1"/>
  <c r="G238" i="21" s="1"/>
  <c r="G241" i="21" s="1"/>
  <c r="G254" i="21" s="1"/>
  <c r="G408" i="21"/>
  <c r="G246" i="21" s="1"/>
  <c r="G250" i="21" s="1"/>
  <c r="E98" i="21" s="1"/>
  <c r="G256" i="21" l="1"/>
  <c r="G98" i="21"/>
  <c r="G108" i="21" s="1"/>
  <c r="G233" i="21" s="1"/>
  <c r="G236" i="21" s="1"/>
  <c r="G252" i="21" s="1"/>
  <c r="G259" i="21" l="1"/>
  <c r="G261" i="21" s="1"/>
  <c r="G263" i="21" s="1"/>
  <c r="F264" i="21" l="1"/>
</calcChain>
</file>

<file path=xl/sharedStrings.xml><?xml version="1.0" encoding="utf-8"?>
<sst xmlns="http://schemas.openxmlformats.org/spreadsheetml/2006/main" count="614" uniqueCount="186">
  <si>
    <t>MAIN CONTRACTOR</t>
  </si>
  <si>
    <t>PART 1.1 MANAGEMENT</t>
  </si>
  <si>
    <t>ITEM NO</t>
  </si>
  <si>
    <t>DESCRIPTION</t>
  </si>
  <si>
    <t>UNIT</t>
  </si>
  <si>
    <t>QUANTITY</t>
  </si>
  <si>
    <t>RATE</t>
  </si>
  <si>
    <t>AMOUNT</t>
  </si>
  <si>
    <t>TENDERERS TO REFER TO THE PRICING INSTRUCTIONS</t>
  </si>
  <si>
    <t>M0300</t>
  </si>
  <si>
    <t>CONTRACTOR'S ESTABLISHMENT ON SITE AND GENERAL OBLIGATIONS</t>
  </si>
  <si>
    <t>M030.01</t>
  </si>
  <si>
    <t>Fixed Obligations</t>
  </si>
  <si>
    <t>Lump Sum</t>
  </si>
  <si>
    <t>Payment of the Lump Sum shall be as follows:</t>
  </si>
  <si>
    <t>(a)</t>
  </si>
  <si>
    <t xml:space="preserve">General Mow. </t>
  </si>
  <si>
    <t>Period</t>
  </si>
  <si>
    <t>(b)</t>
  </si>
  <si>
    <t xml:space="preserve">Shoulder Mow. </t>
  </si>
  <si>
    <t>All Occupational health and safety obligations including that of EME Subcontractors</t>
  </si>
  <si>
    <t>Prov Sum</t>
  </si>
  <si>
    <t>%</t>
  </si>
  <si>
    <t xml:space="preserve">PM020.06 </t>
  </si>
  <si>
    <t>Training</t>
  </si>
  <si>
    <t>Including Main Contractor plus EME sub-contractors as instructed by the Employer</t>
  </si>
  <si>
    <t>Safety</t>
  </si>
  <si>
    <t>Remuneration of workers undergoing training</t>
  </si>
  <si>
    <t>(c)</t>
  </si>
  <si>
    <t>NOTE.</t>
  </si>
  <si>
    <t>1. The rate paid for workers undergoing training shall be R40 per hour, which includes all costs including transport, meals and other subsistence.</t>
  </si>
  <si>
    <t>2. The daily rate shall be based on a max six (6) hrs for class room training and eight (8) hrs for practical training</t>
  </si>
  <si>
    <t>3. The contractor shall nominate per training category. 2 persons from Main Contractor and 1 each from EME sub-contractors.</t>
  </si>
  <si>
    <t>4. N3TC shall cover the cost of the training and materials if applicable as well as the venue.</t>
  </si>
  <si>
    <t>CARRIED FORWARD TO NEXT PAGE</t>
  </si>
  <si>
    <t>PART 1.1 MANAGEMENT (continued)</t>
  </si>
  <si>
    <t>BROUGHT FORWARD FROM PREVIOUS PAGE</t>
  </si>
  <si>
    <t>PM0500</t>
  </si>
  <si>
    <t>ACCOMMODATION OF TRAFFIC</t>
  </si>
  <si>
    <t>PM050.01</t>
  </si>
  <si>
    <t>Accommodation of Traffic</t>
  </si>
  <si>
    <t>Provision of temporary traffic control facilities.</t>
  </si>
  <si>
    <t>The Main Contractor shall issue the required road signs to the EME Sub-Contractors at the commencement of each mowing Period.</t>
  </si>
  <si>
    <t>The minimum Tenderer Rate for Item PM050.01 (a) shall be R20,000.00.</t>
  </si>
  <si>
    <t>This is to ensure adequate provision for required signs, in particular should the Contractor request the Employer  to assist in procuring the signs under this item.</t>
  </si>
  <si>
    <t>Deduct item should the Contractor request the Employer to assist in purchasing the required road signs.</t>
  </si>
  <si>
    <t>The amount to be deducted shall be the actual cost price of the road signs purchased by the Employer at the request of the Contractor.</t>
  </si>
  <si>
    <t>PM6120</t>
  </si>
  <si>
    <t>MANAGEMENT OF EME SUB-CONTRACTORS</t>
  </si>
  <si>
    <t>Contractor to tender a percentage mark-up on the value of the EME work done as a fee for the management of sub-contractors</t>
  </si>
  <si>
    <t>Calculation of the Management Fee for the Tender.</t>
  </si>
  <si>
    <t xml:space="preserve">The "QUANTITY" for this item shall be determined by inserting the Total for the Scheduled Works by EME Sub-Contractors from the Summary Page below sub-Total Part 2 </t>
  </si>
  <si>
    <t>Multiply this sub-Total be the tendered management fee to obtain the total tendered amount for Management Fee.</t>
  </si>
  <si>
    <t>The minimum Tenderer Rate for Item PM612.01 shall be 5%.</t>
  </si>
  <si>
    <t>TOTAL PART 1.1: MANAGEMENT CARRIED TO SUMMARY</t>
  </si>
  <si>
    <t>PART 1.2: OPERATIONAL</t>
  </si>
  <si>
    <t>PM050.03</t>
  </si>
  <si>
    <t>Accommodation of traffic and maintaining temporary deviations.</t>
  </si>
  <si>
    <t>Main Contractor.  Measured per period</t>
  </si>
  <si>
    <t>Payment pro-rata to value of work done in Period</t>
  </si>
  <si>
    <t>M6100</t>
  </si>
  <si>
    <t>CONTROLLING VEGETATION GROWTH: MOWING AND CUTTING</t>
  </si>
  <si>
    <t>PM610.01</t>
  </si>
  <si>
    <t xml:space="preserve">Shoulder mowing and removal of grass cuttings </t>
  </si>
  <si>
    <t xml:space="preserve">Reserve with dual carriageway, min width 3m including full median width, excluding interchanges. Including baling/removal.   </t>
  </si>
  <si>
    <t>km</t>
  </si>
  <si>
    <t xml:space="preserve">Reserve with single carriageway, min width 3m excluding interchanges. Including baling/removal.   </t>
  </si>
  <si>
    <t>No</t>
  </si>
  <si>
    <t>Refer to Table in Section C4.1.2.4</t>
  </si>
  <si>
    <t>(d)</t>
  </si>
  <si>
    <t>Ad hoc cutting of the median outside of the shoulder and general mow periods on instruction of the engineer</t>
  </si>
  <si>
    <t>PART 1.2 : OPERATIONAL (continued)</t>
  </si>
  <si>
    <t>PM610.02</t>
  </si>
  <si>
    <t>General mow  reserve with dual carriageway including the full median width, excluding interchanges</t>
  </si>
  <si>
    <t>General mow interchanges</t>
  </si>
  <si>
    <t>Extra over item PM610.02 (a) for baling and or removal of grass cuttings from reserve with dual carriageway</t>
  </si>
  <si>
    <t>(f)</t>
  </si>
  <si>
    <t>(g)</t>
  </si>
  <si>
    <t>Baling and Removal of cut grass from the road reserve or interchanges where the grass is mowed by others</t>
  </si>
  <si>
    <t>(i)</t>
  </si>
  <si>
    <t>From reserve  with dual carriageway</t>
  </si>
  <si>
    <t xml:space="preserve">Rate only </t>
  </si>
  <si>
    <t>(ii)</t>
  </si>
  <si>
    <t>From reserve with single carriageway</t>
  </si>
  <si>
    <t>(iii)</t>
  </si>
  <si>
    <t xml:space="preserve">From interchanges </t>
  </si>
  <si>
    <t>The rates tendered under this "Rate Only" item shall not exceed the rate tendered for items PM610.02 (d), (e) &amp; (f) respectively by more than 30%.</t>
  </si>
  <si>
    <t xml:space="preserve">PM611.01 </t>
  </si>
  <si>
    <t>TOTAL PART 1.2  MAIN CONTRACTOR OPERATIONAL CARRIED TO SUMMARY</t>
  </si>
  <si>
    <t>SUMMARY OF BILL OF QUANTITIES AND CALCULATION OF THE TENDER SUM</t>
  </si>
  <si>
    <t>SECTION</t>
  </si>
  <si>
    <t>PART 1.1</t>
  </si>
  <si>
    <t>MANAGEMENT SECTION (MAIN CONTRACTOR)</t>
  </si>
  <si>
    <t>SUB-TOTAL PART 1.1 : MANAGEMENT SECTION</t>
  </si>
  <si>
    <t>PART 1.2</t>
  </si>
  <si>
    <t>OPERATIONAL SECTION (MAIN CONTRACTOR)</t>
  </si>
  <si>
    <t>SUB-TOTAL PART 1.2 : OPERATIONAL SECTION</t>
  </si>
  <si>
    <t>PART 2</t>
  </si>
  <si>
    <t>WORK BY EME SUBCONTRACTORS</t>
  </si>
  <si>
    <t>PART 2.1 EME 1</t>
  </si>
  <si>
    <t>TOTAL VALUE OF SCHEDULE 2.1 -  EME 1 BOQ</t>
  </si>
  <si>
    <t>Total brought forward  from EME 1</t>
  </si>
  <si>
    <t>PART 2.2 EME 2</t>
  </si>
  <si>
    <t>TOTAL VALUE OF SCHEDULE 2.2 -  EME 2 BOQ</t>
  </si>
  <si>
    <t>Total brought forward  from EME 2</t>
  </si>
  <si>
    <t>PART 2.3 EME 3</t>
  </si>
  <si>
    <t>TOTAL VALUE OF SCHEDULE 2.3 -  EME 3 BOQ</t>
  </si>
  <si>
    <t>Total brought forward  from EME 3</t>
  </si>
  <si>
    <t>PART 2.4 EME 4</t>
  </si>
  <si>
    <t>TOTAL VALUE OF SCHEDULE 2.4 -  EME 4 BOQ</t>
  </si>
  <si>
    <t>Total brought forward  from EME 4</t>
  </si>
  <si>
    <t>SUB-TOTAL PART 2 : WORK FOR SUBCONTRACTORS CARRIED FORWARD TO ITEM "PM 612.01" QUANTITY COLUMN</t>
  </si>
  <si>
    <t>SUB-TOTAL PART 1.2: OPERATIONAL SECTION</t>
  </si>
  <si>
    <t>SUB-TOTAL PART 2 : WORK FOR SUBCONTRACTORS</t>
  </si>
  <si>
    <t xml:space="preserve">SUB-TOTAL SCHEDULE A </t>
  </si>
  <si>
    <t>VAT AT 15%</t>
  </si>
  <si>
    <t>TOTAL TENDER SUM CARRIED FORWARD TO FORM OF OFFER</t>
  </si>
  <si>
    <t>EME 1</t>
  </si>
  <si>
    <t>PART 2.1: EME 1</t>
  </si>
  <si>
    <t>The required road signs will be provided by the Main Contractor</t>
  </si>
  <si>
    <t>Accommodation of traffic and maintaining temporary deviations. Measured per period</t>
  </si>
  <si>
    <t>The Employer has fixed rates under Item PM050.03 (a) and (b)</t>
  </si>
  <si>
    <t>Payment shall be pro-rata to value of work done in Period</t>
  </si>
  <si>
    <t>General Mow. (Fixed Rate by Employer)</t>
  </si>
  <si>
    <t>Shoulder Mow. (Fixed Rate by Employer)</t>
  </si>
  <si>
    <t>NOTE:  The Part 2.1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</si>
  <si>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2.1.</t>
  </si>
  <si>
    <t xml:space="preserve">Reserve with dual carriageway, min width 3m excluding interchanges. Including baling/removal.   </t>
  </si>
  <si>
    <t>TOTAL SCHEDULE 2.1 CARRIED FORWARD TO SUMMARY SCHEDULE  MAIN CONTRACTOR BOQ - PART 2</t>
  </si>
  <si>
    <t>EME 2</t>
  </si>
  <si>
    <t>EME 3</t>
  </si>
  <si>
    <t>EME 4</t>
  </si>
  <si>
    <t>Rate Only</t>
  </si>
  <si>
    <t>PACKAGE 3</t>
  </si>
  <si>
    <t>MOWING, CUTTING AND REMOVAL OF VEGETATION ON THE N3 – PACKAGE 3</t>
  </si>
  <si>
    <t>N3-6 km 0 to N3-6 km 20.4</t>
  </si>
  <si>
    <t>N3-6 km 20.4 to N3-6 km 30.4</t>
  </si>
  <si>
    <t>Reserve with dual carriageway, min width 3m including full median width, excluding interchanges. Including baling/removal</t>
  </si>
  <si>
    <t>N3-6 km 30.4 to N3-6X km 40.4</t>
  </si>
  <si>
    <t>Reserve with single carriageway, min width 3m excluding interchanges. Including baling/removal. Incl 1km on the R103</t>
  </si>
  <si>
    <t>General mow  reserve with dual carriageway including the full median width, excluding interchanges, incl 1 km on R103</t>
  </si>
  <si>
    <t>General mow  reserve with single carriageway, excluding interchanges</t>
  </si>
  <si>
    <t>N3-6X km 40.4 to N3-6X km 50.4</t>
  </si>
  <si>
    <t>Reserve with single carriageway, min width 3m excluding interchanges. Including baling/removal.</t>
  </si>
  <si>
    <t>N3-6X km 50.4 to N3-6X km 60.4</t>
  </si>
  <si>
    <t>(i)  Cycle 1 General mow April to June 2026</t>
  </si>
  <si>
    <t>(ii) Cycle 2 General mow April to June 2027</t>
  </si>
  <si>
    <t>(i)   Cycle 1: Shoulder mow November to December 2025</t>
  </si>
  <si>
    <t>(ii)  Cycle 1: Shoulder Mow January to February 2026</t>
  </si>
  <si>
    <t>(iii) Cycle 1: Shoulder mow November to December 2026</t>
  </si>
  <si>
    <t>(iv) Cycle 2: Shoulder Mow January to February 2027</t>
  </si>
  <si>
    <t>Main Contractor</t>
  </si>
  <si>
    <t>PM030.03</t>
  </si>
  <si>
    <t>(e)</t>
  </si>
  <si>
    <t>PM030.09</t>
  </si>
  <si>
    <t>PART 2.2: EME 2</t>
  </si>
  <si>
    <t>PART 2.3: EME 3</t>
  </si>
  <si>
    <t>PART 2.4: EME 4</t>
  </si>
  <si>
    <t>NOTE:  The Part 2.2 EME Contractor rates for Items PM610.01 and PM610.02 shall be the same as the rates tendered by the Main Contractor for the respective Items.</t>
  </si>
  <si>
    <t>NOTE:  The Part 2.3 EME Contractor rates for Items PM610.01 and PM610.02 shall be the same as the rates tendered by the Main Contractor for the respective Items.</t>
  </si>
  <si>
    <t>NOTE:  The Part 2.4 EME Contractor rates for Items PM610.01 and PM610.02 shall be the same as the rates tendered by the Main Contractor for the respective Items.</t>
  </si>
  <si>
    <t>50% on commencement of the contract.</t>
  </si>
  <si>
    <t>35% when contract period reaches half of the contract period.</t>
  </si>
  <si>
    <t>15% on completion of the contract.</t>
  </si>
  <si>
    <t>Period Related Obligation</t>
  </si>
  <si>
    <t>(Payment pro-rata to value of work done in Period)</t>
  </si>
  <si>
    <t>The Contractor's overhead charges and profit in respect of sub-item PM030.09 (a)</t>
  </si>
  <si>
    <t>The Contractor's overhead charges and profit in respect of sub-item PM020.06 (a) &amp; (b) above</t>
  </si>
  <si>
    <t>This Item is for the payment of all road signs required by the Main Contractor and EME Sub-Contractors for the duration of the Contract namely 26 months</t>
  </si>
  <si>
    <t>The Main Contractor shall be responsible for the maintenance and safe keeping of all road signs for the duration of the Contract, namely 26 months.</t>
  </si>
  <si>
    <t>The life of the signs is deemed to be the Duration of the contract, namely 26 months.</t>
  </si>
  <si>
    <t>PC Sum</t>
  </si>
  <si>
    <t>(Mowing of interchanges is measured separately)</t>
  </si>
  <si>
    <t>Cutting of designated areas on the instruction of the Engineer</t>
  </si>
  <si>
    <t>Therefore the rates tendered under the items in Part 1.2 shall be transferred to the respective items in this Schedule for Part 2.2.</t>
  </si>
  <si>
    <t>Therefore the rates tendered under the items in Part 1.2 shall be transferred to the respective items in this Schedule for Part 2.3.</t>
  </si>
  <si>
    <t>Therefore the rates tendered under the items in Part 1.2 shall be transferred to the respective items in this Schedule for Part 2.4.</t>
  </si>
  <si>
    <t>General mowing of the full road reserve</t>
  </si>
  <si>
    <t>(Removal of grass cuttings and or baling measured separately)</t>
  </si>
  <si>
    <t>(General mowing of interchanges is measured separately)</t>
  </si>
  <si>
    <t>(v) Cycle 2: Shoulder Mow November to December 2027</t>
  </si>
  <si>
    <t>Extra over item PM610.02 (b) for baling and or removal of grass cuttings from reserve with single carriageway</t>
  </si>
  <si>
    <t>PM612.01</t>
  </si>
  <si>
    <t>Handling Fee payable for management of subcontractors</t>
  </si>
  <si>
    <t>Extra over item PM610.02 (c) for baling and or removal of grass cuttings from interchanges</t>
  </si>
  <si>
    <t>CONTRACT N3TC/RM-2025-603: Tugela River to Van Reenen_N3-6 km 0 to N3-6X km 60.4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</si>
</sst>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* #,##0.00_-;\-* #,##0.00_-;_-* &quot;-&quot;??_-;_-@_-"/>
    <numFmt numFmtId="165" formatCode="&quot;R&quot;\ #,##0.00;[Red]&quot;R&quot;\ #,##0.00"/>
    <numFmt numFmtId="166" formatCode="0.0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trike/>
      <sz val="9"/>
      <name val="Arial"/>
      <family val="2"/>
    </font>
    <font>
      <u/>
      <sz val="9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3" fontId="3" fillId="0" borderId="8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7">
    <xf numFmtId="0" fontId="0" fillId="0" borderId="0" xfId="0"/>
    <xf numFmtId="1" fontId="5" fillId="0" borderId="13" xfId="4" applyNumberFormat="1" applyFont="1" applyFill="1" applyBorder="1" applyAlignment="1" applyProtection="1">
      <alignment horizontal="center" vertical="center"/>
    </xf>
    <xf numFmtId="1" fontId="5" fillId="0" borderId="14" xfId="4" applyNumberFormat="1" applyFont="1" applyFill="1" applyBorder="1" applyAlignment="1" applyProtection="1">
      <alignment horizontal="center" vertical="center"/>
    </xf>
    <xf numFmtId="1" fontId="5" fillId="0" borderId="0" xfId="4" applyNumberFormat="1" applyFont="1" applyFill="1" applyBorder="1" applyAlignment="1" applyProtection="1">
      <alignment horizontal="center" vertical="center"/>
    </xf>
    <xf numFmtId="1" fontId="3" fillId="0" borderId="0" xfId="4" applyNumberFormat="1" applyFont="1" applyFill="1" applyAlignment="1" applyProtection="1">
      <alignment horizontal="center" vertical="center"/>
    </xf>
    <xf numFmtId="164" fontId="6" fillId="0" borderId="7" xfId="4" applyNumberFormat="1" applyFont="1" applyFill="1" applyBorder="1" applyAlignment="1" applyProtection="1">
      <alignment horizontal="left"/>
    </xf>
    <xf numFmtId="1" fontId="5" fillId="0" borderId="13" xfId="6" applyNumberFormat="1" applyFont="1" applyFill="1" applyBorder="1" applyAlignment="1" applyProtection="1">
      <alignment horizontal="center" vertical="center"/>
    </xf>
    <xf numFmtId="164" fontId="5" fillId="0" borderId="2" xfId="6" applyNumberFormat="1" applyFont="1" applyFill="1" applyBorder="1" applyAlignment="1" applyProtection="1">
      <alignment horizontal="center" vertical="center"/>
    </xf>
    <xf numFmtId="164" fontId="5" fillId="0" borderId="5" xfId="6" applyNumberFormat="1" applyFont="1" applyFill="1" applyBorder="1" applyAlignment="1" applyProtection="1">
      <alignment horizontal="center" vertical="center"/>
    </xf>
    <xf numFmtId="164" fontId="5" fillId="0" borderId="6" xfId="6" applyNumberFormat="1" applyFont="1" applyFill="1" applyBorder="1" applyAlignment="1" applyProtection="1">
      <alignment horizontal="center" vertical="center"/>
    </xf>
    <xf numFmtId="164" fontId="5" fillId="0" borderId="15" xfId="6" applyNumberFormat="1" applyFont="1" applyFill="1" applyBorder="1" applyAlignment="1" applyProtection="1">
      <alignment horizontal="right" vertical="center"/>
    </xf>
    <xf numFmtId="164" fontId="5" fillId="0" borderId="4" xfId="6" applyNumberFormat="1" applyFont="1" applyFill="1" applyBorder="1" applyAlignment="1" applyProtection="1">
      <alignment horizontal="right" vertical="center"/>
    </xf>
    <xf numFmtId="164" fontId="5" fillId="0" borderId="10" xfId="6" applyNumberFormat="1" applyFont="1" applyFill="1" applyBorder="1" applyAlignment="1" applyProtection="1">
      <alignment horizontal="right" vertical="center"/>
    </xf>
    <xf numFmtId="164" fontId="5" fillId="0" borderId="20" xfId="6" applyNumberFormat="1" applyFont="1" applyFill="1" applyBorder="1" applyAlignment="1" applyProtection="1">
      <alignment horizontal="right" vertical="center"/>
    </xf>
    <xf numFmtId="164" fontId="5" fillId="0" borderId="3" xfId="6" applyNumberFormat="1" applyFont="1" applyFill="1" applyBorder="1" applyAlignment="1" applyProtection="1">
      <alignment horizontal="right" vertical="center"/>
    </xf>
    <xf numFmtId="1" fontId="5" fillId="0" borderId="4" xfId="6" applyNumberFormat="1" applyFont="1" applyFill="1" applyBorder="1" applyAlignment="1" applyProtection="1">
      <alignment horizontal="center" vertical="center"/>
    </xf>
    <xf numFmtId="1" fontId="5" fillId="0" borderId="15" xfId="6" applyNumberFormat="1" applyFont="1" applyFill="1" applyBorder="1" applyAlignment="1" applyProtection="1">
      <alignment horizontal="center" vertical="center"/>
    </xf>
    <xf numFmtId="1" fontId="5" fillId="0" borderId="10" xfId="6" applyNumberFormat="1" applyFont="1" applyFill="1" applyBorder="1" applyAlignment="1" applyProtection="1">
      <alignment horizontal="center" vertical="center"/>
    </xf>
    <xf numFmtId="1" fontId="5" fillId="0" borderId="15" xfId="4" applyNumberFormat="1" applyFont="1" applyFill="1" applyBorder="1" applyAlignment="1" applyProtection="1">
      <alignment horizontal="center" vertical="center"/>
    </xf>
    <xf numFmtId="1" fontId="5" fillId="0" borderId="10" xfId="4" applyNumberFormat="1" applyFont="1" applyFill="1" applyBorder="1" applyAlignment="1" applyProtection="1">
      <alignment horizontal="center" vertical="center"/>
    </xf>
    <xf numFmtId="1" fontId="5" fillId="0" borderId="4" xfId="4" applyNumberFormat="1" applyFont="1" applyFill="1" applyBorder="1" applyAlignment="1" applyProtection="1">
      <alignment horizontal="center" vertical="center"/>
    </xf>
    <xf numFmtId="166" fontId="5" fillId="0" borderId="15" xfId="6" applyNumberFormat="1" applyFont="1" applyFill="1" applyBorder="1" applyAlignment="1" applyProtection="1">
      <alignment horizontal="center" vertical="center"/>
    </xf>
    <xf numFmtId="164" fontId="5" fillId="0" borderId="22" xfId="6" applyNumberFormat="1" applyFont="1" applyFill="1" applyBorder="1" applyAlignment="1" applyProtection="1">
      <alignment horizontal="right" vertical="center"/>
    </xf>
    <xf numFmtId="164" fontId="5" fillId="0" borderId="21" xfId="6" applyNumberFormat="1" applyFont="1" applyFill="1" applyBorder="1" applyAlignment="1" applyProtection="1">
      <alignment horizontal="right" vertical="center"/>
    </xf>
    <xf numFmtId="1" fontId="6" fillId="0" borderId="0" xfId="6" applyNumberFormat="1" applyFont="1" applyFill="1" applyBorder="1" applyAlignment="1" applyProtection="1">
      <alignment horizontal="center" vertical="center"/>
    </xf>
    <xf numFmtId="1" fontId="6" fillId="0" borderId="0" xfId="4" applyNumberFormat="1" applyFont="1" applyFill="1" applyBorder="1" applyAlignment="1" applyProtection="1">
      <alignment horizontal="center" vertical="center"/>
    </xf>
    <xf numFmtId="164" fontId="5" fillId="0" borderId="5" xfId="6" applyNumberFormat="1" applyFont="1" applyFill="1" applyBorder="1" applyAlignment="1" applyProtection="1">
      <alignment vertical="center"/>
    </xf>
    <xf numFmtId="164" fontId="5" fillId="0" borderId="2" xfId="6" applyNumberFormat="1" applyFont="1" applyFill="1" applyBorder="1" applyAlignment="1" applyProtection="1">
      <alignment vertical="center"/>
    </xf>
    <xf numFmtId="1" fontId="6" fillId="0" borderId="14" xfId="4" applyNumberFormat="1" applyFont="1" applyFill="1" applyBorder="1" applyAlignment="1" applyProtection="1">
      <alignment horizontal="center" vertical="center"/>
    </xf>
    <xf numFmtId="164" fontId="5" fillId="0" borderId="6" xfId="6" applyNumberFormat="1" applyFont="1" applyFill="1" applyBorder="1" applyAlignment="1" applyProtection="1">
      <alignment vertical="center"/>
    </xf>
    <xf numFmtId="164" fontId="5" fillId="0" borderId="5" xfId="6" applyNumberFormat="1" applyFont="1" applyFill="1" applyBorder="1" applyAlignment="1" applyProtection="1">
      <alignment horizontal="centerContinuous" vertical="center"/>
    </xf>
    <xf numFmtId="165" fontId="5" fillId="0" borderId="2" xfId="6" applyNumberFormat="1" applyFont="1" applyFill="1" applyBorder="1" applyAlignment="1" applyProtection="1">
      <alignment vertical="center"/>
    </xf>
    <xf numFmtId="165" fontId="5" fillId="0" borderId="6" xfId="6" applyNumberFormat="1" applyFont="1" applyFill="1" applyBorder="1" applyAlignment="1" applyProtection="1">
      <alignment vertical="center"/>
    </xf>
    <xf numFmtId="165" fontId="5" fillId="0" borderId="5" xfId="6" applyNumberFormat="1" applyFont="1" applyFill="1" applyBorder="1" applyAlignment="1" applyProtection="1">
      <alignment vertical="center"/>
    </xf>
    <xf numFmtId="165" fontId="11" fillId="0" borderId="20" xfId="6" applyNumberFormat="1" applyFont="1" applyFill="1" applyBorder="1" applyAlignment="1" applyProtection="1">
      <alignment vertical="center"/>
    </xf>
    <xf numFmtId="164" fontId="5" fillId="0" borderId="1" xfId="6" applyNumberFormat="1" applyFont="1" applyFill="1" applyBorder="1" applyAlignment="1" applyProtection="1">
      <alignment vertical="center"/>
    </xf>
    <xf numFmtId="0" fontId="1" fillId="0" borderId="15" xfId="1" applyFill="1" applyBorder="1" applyAlignment="1" applyProtection="1">
      <alignment horizontal="left" vertical="center"/>
    </xf>
    <xf numFmtId="165" fontId="5" fillId="0" borderId="24" xfId="6" applyNumberFormat="1" applyFont="1" applyFill="1" applyBorder="1" applyAlignment="1" applyProtection="1">
      <alignment vertical="center"/>
    </xf>
    <xf numFmtId="165" fontId="5" fillId="0" borderId="5" xfId="6" applyNumberFormat="1" applyFont="1" applyFill="1" applyBorder="1" applyAlignment="1" applyProtection="1">
      <alignment horizontal="center" vertical="center"/>
    </xf>
    <xf numFmtId="165" fontId="11" fillId="0" borderId="25" xfId="6" applyNumberFormat="1" applyFont="1" applyFill="1" applyBorder="1" applyAlignment="1" applyProtection="1">
      <alignment vertical="center"/>
    </xf>
    <xf numFmtId="1" fontId="3" fillId="0" borderId="14" xfId="4" applyNumberFormat="1" applyFont="1" applyFill="1" applyBorder="1" applyAlignment="1" applyProtection="1">
      <alignment horizontal="center" vertical="center"/>
    </xf>
    <xf numFmtId="164" fontId="5" fillId="0" borderId="23" xfId="6" applyNumberFormat="1" applyFont="1" applyFill="1" applyBorder="1" applyAlignment="1" applyProtection="1">
      <alignment horizontal="center" vertical="center"/>
    </xf>
    <xf numFmtId="164" fontId="5" fillId="0" borderId="5" xfId="6" applyNumberFormat="1" applyFont="1" applyFill="1" applyBorder="1" applyAlignment="1" applyProtection="1">
      <alignment horizontal="right" vertical="center"/>
    </xf>
    <xf numFmtId="164" fontId="6" fillId="0" borderId="3" xfId="4" applyNumberFormat="1" applyFont="1" applyFill="1" applyBorder="1" applyAlignment="1" applyProtection="1">
      <alignment horizontal="left"/>
    </xf>
    <xf numFmtId="164" fontId="6" fillId="0" borderId="3" xfId="6" applyNumberFormat="1" applyFont="1" applyFill="1" applyBorder="1" applyAlignment="1" applyProtection="1">
      <alignment horizontal="right" vertical="center"/>
    </xf>
    <xf numFmtId="164" fontId="5" fillId="0" borderId="15" xfId="8" applyFont="1" applyFill="1" applyBorder="1" applyAlignment="1" applyProtection="1">
      <alignment horizontal="center" vertical="center"/>
    </xf>
    <xf numFmtId="1" fontId="15" fillId="0" borderId="15" xfId="6" applyNumberFormat="1" applyFont="1" applyFill="1" applyBorder="1" applyAlignment="1" applyProtection="1">
      <alignment horizontal="center" vertical="center"/>
    </xf>
    <xf numFmtId="164" fontId="15" fillId="0" borderId="5" xfId="6" applyNumberFormat="1" applyFont="1" applyFill="1" applyBorder="1" applyAlignment="1" applyProtection="1">
      <alignment vertical="center"/>
    </xf>
    <xf numFmtId="164" fontId="16" fillId="0" borderId="15" xfId="1" applyNumberFormat="1" applyFont="1" applyFill="1" applyBorder="1" applyAlignment="1" applyProtection="1">
      <alignment horizontal="center" vertical="center"/>
    </xf>
    <xf numFmtId="164" fontId="5" fillId="2" borderId="17" xfId="8" applyFont="1" applyFill="1" applyBorder="1" applyAlignment="1" applyProtection="1">
      <alignment horizontal="center" vertical="center"/>
    </xf>
    <xf numFmtId="164" fontId="5" fillId="3" borderId="5" xfId="8" applyFont="1" applyFill="1" applyBorder="1" applyAlignment="1" applyProtection="1">
      <alignment vertical="top"/>
      <protection locked="0"/>
    </xf>
    <xf numFmtId="10" fontId="5" fillId="3" borderId="5" xfId="7" applyNumberFormat="1" applyFont="1" applyFill="1" applyBorder="1" applyAlignment="1" applyProtection="1">
      <alignment horizontal="right" vertical="center"/>
      <protection locked="0"/>
    </xf>
    <xf numFmtId="10" fontId="5" fillId="3" borderId="5" xfId="7" applyNumberFormat="1" applyFont="1" applyFill="1" applyBorder="1" applyAlignment="1" applyProtection="1">
      <alignment horizontal="center" vertical="center"/>
      <protection locked="0"/>
    </xf>
    <xf numFmtId="164" fontId="5" fillId="3" borderId="5" xfId="8" applyFont="1" applyFill="1" applyBorder="1" applyAlignment="1" applyProtection="1">
      <alignment vertical="center"/>
      <protection locked="0"/>
    </xf>
    <xf numFmtId="0" fontId="5" fillId="0" borderId="14" xfId="3" applyFont="1" applyBorder="1" applyAlignment="1">
      <alignment vertical="top"/>
    </xf>
    <xf numFmtId="0" fontId="5" fillId="0" borderId="9" xfId="3" applyFont="1" applyBorder="1" applyAlignment="1">
      <alignment horizontal="right" vertical="top"/>
    </xf>
    <xf numFmtId="0" fontId="3" fillId="0" borderId="0" xfId="3" applyFont="1" applyAlignment="1">
      <alignment vertical="top"/>
    </xf>
    <xf numFmtId="0" fontId="5" fillId="0" borderId="15" xfId="0" applyFont="1" applyBorder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0" xfId="3" applyFont="1" applyAlignment="1">
      <alignment vertical="top"/>
    </xf>
    <xf numFmtId="0" fontId="5" fillId="0" borderId="16" xfId="3" applyFont="1" applyBorder="1" applyAlignment="1">
      <alignment horizontal="right" vertical="top"/>
    </xf>
    <xf numFmtId="1" fontId="5" fillId="0" borderId="0" xfId="0" applyNumberFormat="1" applyFont="1" applyAlignment="1">
      <alignment horizontal="center" vertical="center"/>
    </xf>
    <xf numFmtId="0" fontId="12" fillId="0" borderId="0" xfId="3" applyFont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3" xfId="0" applyFont="1" applyBorder="1" applyAlignment="1">
      <alignment horizontal="right" vertical="top"/>
    </xf>
    <xf numFmtId="0" fontId="5" fillId="0" borderId="13" xfId="0" applyFont="1" applyBorder="1" applyAlignment="1">
      <alignment vertical="top"/>
    </xf>
    <xf numFmtId="0" fontId="5" fillId="0" borderId="1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9" xfId="0" applyFont="1" applyBorder="1" applyAlignment="1">
      <alignment horizontal="right" vertical="top"/>
    </xf>
    <xf numFmtId="0" fontId="5" fillId="0" borderId="14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top"/>
    </xf>
    <xf numFmtId="0" fontId="5" fillId="0" borderId="15" xfId="0" applyFont="1" applyBorder="1" applyAlignment="1">
      <alignment horizontal="left" vertical="top"/>
    </xf>
    <xf numFmtId="0" fontId="5" fillId="0" borderId="16" xfId="0" applyFont="1" applyBorder="1" applyAlignment="1">
      <alignment horizontal="right" vertical="top"/>
    </xf>
    <xf numFmtId="0" fontId="5" fillId="0" borderId="0" xfId="0" applyFont="1" applyAlignment="1">
      <alignment horizontal="centerContinuous" vertical="top"/>
    </xf>
    <xf numFmtId="0" fontId="5" fillId="0" borderId="5" xfId="0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right" vertical="top"/>
    </xf>
    <xf numFmtId="0" fontId="5" fillId="0" borderId="13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164" fontId="5" fillId="0" borderId="2" xfId="8" applyFont="1" applyFill="1" applyBorder="1" applyAlignment="1" applyProtection="1">
      <alignment vertical="top"/>
    </xf>
    <xf numFmtId="0" fontId="5" fillId="0" borderId="2" xfId="3" applyFont="1" applyBorder="1" applyAlignment="1">
      <alignment vertical="top"/>
    </xf>
    <xf numFmtId="0" fontId="7" fillId="0" borderId="0" xfId="0" applyFont="1" applyAlignment="1">
      <alignment vertical="top"/>
    </xf>
    <xf numFmtId="164" fontId="5" fillId="0" borderId="5" xfId="8" applyFont="1" applyFill="1" applyBorder="1" applyAlignment="1" applyProtection="1">
      <alignment vertical="top"/>
    </xf>
    <xf numFmtId="0" fontId="5" fillId="0" borderId="5" xfId="3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8" fillId="0" borderId="16" xfId="0" applyFont="1" applyBorder="1" applyAlignment="1">
      <alignment horizontal="right" vertical="top"/>
    </xf>
    <xf numFmtId="0" fontId="5" fillId="0" borderId="0" xfId="0" applyFont="1" applyAlignment="1">
      <alignment vertical="top" wrapText="1"/>
    </xf>
    <xf numFmtId="0" fontId="5" fillId="0" borderId="0" xfId="3" applyFont="1" applyAlignment="1">
      <alignment vertical="top" wrapText="1"/>
    </xf>
    <xf numFmtId="0" fontId="5" fillId="0" borderId="26" xfId="0" applyFont="1" applyBorder="1" applyAlignment="1">
      <alignment vertical="top"/>
    </xf>
    <xf numFmtId="164" fontId="5" fillId="0" borderId="5" xfId="8" applyFont="1" applyFill="1" applyBorder="1" applyAlignment="1" applyProtection="1">
      <alignment vertical="center"/>
    </xf>
    <xf numFmtId="0" fontId="9" fillId="0" borderId="15" xfId="0" applyFont="1" applyBorder="1" applyAlignment="1">
      <alignment vertical="top"/>
    </xf>
    <xf numFmtId="164" fontId="5" fillId="0" borderId="5" xfId="3" applyNumberFormat="1" applyFont="1" applyBorder="1" applyAlignment="1">
      <alignment vertical="center"/>
    </xf>
    <xf numFmtId="0" fontId="5" fillId="0" borderId="15" xfId="3" applyFont="1" applyBorder="1" applyAlignment="1">
      <alignment vertical="top"/>
    </xf>
    <xf numFmtId="0" fontId="5" fillId="0" borderId="5" xfId="3" applyFont="1" applyBorder="1" applyAlignment="1">
      <alignment horizontal="center" vertical="center"/>
    </xf>
    <xf numFmtId="0" fontId="5" fillId="0" borderId="10" xfId="3" applyFont="1" applyBorder="1" applyAlignment="1">
      <alignment vertical="top"/>
    </xf>
    <xf numFmtId="0" fontId="5" fillId="0" borderId="11" xfId="3" applyFont="1" applyBorder="1" applyAlignment="1">
      <alignment horizontal="right" vertical="top"/>
    </xf>
    <xf numFmtId="0" fontId="5" fillId="0" borderId="6" xfId="3" applyFont="1" applyBorder="1" applyAlignment="1">
      <alignment vertical="top"/>
    </xf>
    <xf numFmtId="0" fontId="5" fillId="0" borderId="4" xfId="3" applyFont="1" applyBorder="1" applyAlignment="1">
      <alignment vertical="top"/>
    </xf>
    <xf numFmtId="0" fontId="5" fillId="0" borderId="14" xfId="3" applyFont="1" applyBorder="1" applyAlignment="1">
      <alignment horizontal="center" vertical="top"/>
    </xf>
    <xf numFmtId="0" fontId="5" fillId="0" borderId="14" xfId="3" applyFont="1" applyBorder="1" applyAlignment="1">
      <alignment horizontal="center" vertical="center"/>
    </xf>
    <xf numFmtId="0" fontId="5" fillId="0" borderId="13" xfId="3" applyFont="1" applyBorder="1" applyAlignment="1">
      <alignment vertical="top"/>
    </xf>
    <xf numFmtId="0" fontId="5" fillId="0" borderId="13" xfId="3" applyFont="1" applyBorder="1" applyAlignment="1">
      <alignment horizontal="center" vertical="center"/>
    </xf>
    <xf numFmtId="0" fontId="5" fillId="0" borderId="14" xfId="3" applyFont="1" applyBorder="1" applyAlignment="1">
      <alignment horizontal="right" vertical="top"/>
    </xf>
    <xf numFmtId="0" fontId="5" fillId="0" borderId="15" xfId="3" applyFont="1" applyBorder="1" applyAlignment="1">
      <alignment horizontal="left" vertical="top"/>
    </xf>
    <xf numFmtId="0" fontId="5" fillId="0" borderId="0" xfId="3" applyFont="1" applyAlignment="1">
      <alignment horizontal="right" vertical="top" wrapText="1"/>
    </xf>
    <xf numFmtId="1" fontId="5" fillId="0" borderId="0" xfId="3" applyNumberFormat="1" applyFont="1" applyAlignment="1">
      <alignment horizontal="center" vertical="center" wrapText="1"/>
    </xf>
    <xf numFmtId="0" fontId="5" fillId="0" borderId="16" xfId="3" applyFont="1" applyBorder="1" applyAlignment="1">
      <alignment vertical="top"/>
    </xf>
    <xf numFmtId="0" fontId="5" fillId="0" borderId="0" xfId="3" applyFont="1" applyAlignment="1">
      <alignment horizontal="center" vertical="center"/>
    </xf>
    <xf numFmtId="0" fontId="5" fillId="0" borderId="4" xfId="3" applyFont="1" applyBorder="1" applyAlignment="1">
      <alignment horizontal="center" vertical="top"/>
    </xf>
    <xf numFmtId="0" fontId="5" fillId="0" borderId="2" xfId="3" applyFont="1" applyBorder="1" applyAlignment="1">
      <alignment horizontal="center" vertical="center"/>
    </xf>
    <xf numFmtId="0" fontId="5" fillId="0" borderId="0" xfId="3" applyFont="1" applyAlignment="1">
      <alignment horizontal="centerContinuous" vertical="top"/>
    </xf>
    <xf numFmtId="0" fontId="5" fillId="0" borderId="10" xfId="3" applyFont="1" applyBorder="1" applyAlignment="1">
      <alignment horizontal="center" vertical="top"/>
    </xf>
    <xf numFmtId="0" fontId="5" fillId="0" borderId="13" xfId="3" applyFont="1" applyBorder="1" applyAlignment="1">
      <alignment horizontal="center" vertical="top"/>
    </xf>
    <xf numFmtId="0" fontId="5" fillId="0" borderId="6" xfId="3" applyFont="1" applyBorder="1" applyAlignment="1">
      <alignment horizontal="center" vertical="center"/>
    </xf>
    <xf numFmtId="0" fontId="5" fillId="0" borderId="14" xfId="3" applyFont="1" applyBorder="1" applyAlignment="1">
      <alignment vertical="top" wrapText="1"/>
    </xf>
    <xf numFmtId="0" fontId="5" fillId="0" borderId="13" xfId="3" applyFont="1" applyBorder="1" applyAlignment="1">
      <alignment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vertical="top" wrapText="1"/>
    </xf>
    <xf numFmtId="0" fontId="5" fillId="0" borderId="16" xfId="0" applyFont="1" applyBorder="1" applyAlignment="1">
      <alignment horizontal="center" vertical="center"/>
    </xf>
    <xf numFmtId="0" fontId="5" fillId="0" borderId="0" xfId="3" applyFont="1" applyAlignment="1">
      <alignment horizontal="right" vertical="top"/>
    </xf>
    <xf numFmtId="1" fontId="5" fillId="0" borderId="0" xfId="3" applyNumberFormat="1" applyFont="1" applyAlignment="1">
      <alignment horizontal="center" vertical="center"/>
    </xf>
    <xf numFmtId="0" fontId="5" fillId="0" borderId="13" xfId="3" applyFont="1" applyBorder="1" applyAlignment="1">
      <alignment horizontal="right" vertical="top"/>
    </xf>
    <xf numFmtId="0" fontId="15" fillId="0" borderId="0" xfId="0" applyFont="1" applyAlignment="1">
      <alignment vertical="top" wrapText="1"/>
    </xf>
    <xf numFmtId="0" fontId="15" fillId="0" borderId="5" xfId="0" applyFont="1" applyBorder="1" applyAlignment="1">
      <alignment horizontal="center" vertical="center"/>
    </xf>
    <xf numFmtId="164" fontId="15" fillId="0" borderId="5" xfId="8" applyFont="1" applyFill="1" applyBorder="1" applyAlignment="1" applyProtection="1">
      <alignment vertical="top"/>
    </xf>
    <xf numFmtId="0" fontId="15" fillId="0" borderId="5" xfId="3" applyFont="1" applyBorder="1" applyAlignment="1">
      <alignment vertical="top"/>
    </xf>
    <xf numFmtId="0" fontId="5" fillId="0" borderId="15" xfId="3" applyFont="1" applyBorder="1" applyAlignment="1">
      <alignment horizontal="center" vertical="top"/>
    </xf>
    <xf numFmtId="0" fontId="10" fillId="0" borderId="15" xfId="3" applyFont="1" applyBorder="1" applyAlignment="1">
      <alignment vertical="top"/>
    </xf>
    <xf numFmtId="0" fontId="5" fillId="0" borderId="15" xfId="3" applyFont="1" applyBorder="1" applyAlignment="1">
      <alignment horizontal="centerContinuous" vertical="top"/>
    </xf>
    <xf numFmtId="0" fontId="7" fillId="0" borderId="4" xfId="3" applyFont="1" applyBorder="1" applyAlignment="1">
      <alignment vertical="top"/>
    </xf>
    <xf numFmtId="0" fontId="7" fillId="0" borderId="14" xfId="3" applyFont="1" applyBorder="1" applyAlignment="1">
      <alignment horizontal="right" vertical="top"/>
    </xf>
    <xf numFmtId="0" fontId="7" fillId="0" borderId="14" xfId="3" applyFont="1" applyBorder="1" applyAlignment="1">
      <alignment vertical="top"/>
    </xf>
    <xf numFmtId="1" fontId="7" fillId="0" borderId="14" xfId="3" applyNumberFormat="1" applyFont="1" applyBorder="1" applyAlignment="1">
      <alignment horizontal="center" vertical="center"/>
    </xf>
    <xf numFmtId="0" fontId="7" fillId="0" borderId="15" xfId="3" applyFont="1" applyBorder="1" applyAlignment="1">
      <alignment vertical="top"/>
    </xf>
    <xf numFmtId="0" fontId="7" fillId="0" borderId="0" xfId="3" applyFont="1" applyAlignment="1">
      <alignment horizontal="right" vertical="top"/>
    </xf>
    <xf numFmtId="0" fontId="7" fillId="0" borderId="0" xfId="3" applyFont="1" applyAlignment="1">
      <alignment vertical="top"/>
    </xf>
    <xf numFmtId="1" fontId="7" fillId="0" borderId="0" xfId="3" applyNumberFormat="1" applyFont="1" applyAlignment="1">
      <alignment horizontal="center" vertical="center"/>
    </xf>
    <xf numFmtId="0" fontId="5" fillId="0" borderId="0" xfId="3" applyFont="1" applyAlignment="1">
      <alignment horizontal="left" vertical="top"/>
    </xf>
    <xf numFmtId="0" fontId="5" fillId="0" borderId="19" xfId="3" applyFont="1" applyBorder="1" applyAlignment="1">
      <alignment vertical="top"/>
    </xf>
    <xf numFmtId="0" fontId="5" fillId="0" borderId="18" xfId="3" applyFont="1" applyBorder="1" applyAlignment="1">
      <alignment horizontal="right" vertical="top"/>
    </xf>
    <xf numFmtId="0" fontId="5" fillId="0" borderId="15" xfId="3" applyFont="1" applyBorder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0" fontId="7" fillId="0" borderId="15" xfId="3" applyFont="1" applyBorder="1" applyAlignment="1">
      <alignment vertical="center"/>
    </xf>
    <xf numFmtId="0" fontId="5" fillId="0" borderId="0" xfId="3" applyFont="1" applyAlignment="1">
      <alignment horizontal="left" vertical="center" wrapText="1"/>
    </xf>
    <xf numFmtId="0" fontId="5" fillId="0" borderId="15" xfId="3" applyFont="1" applyBorder="1" applyAlignment="1">
      <alignment vertical="center"/>
    </xf>
    <xf numFmtId="0" fontId="5" fillId="0" borderId="15" xfId="3" applyFont="1" applyBorder="1" applyAlignment="1">
      <alignment horizontal="left" vertical="center" wrapText="1"/>
    </xf>
    <xf numFmtId="0" fontId="5" fillId="0" borderId="0" xfId="3" applyFont="1" applyAlignment="1">
      <alignment horizontal="left" vertical="center"/>
    </xf>
    <xf numFmtId="165" fontId="5" fillId="0" borderId="10" xfId="3" applyNumberFormat="1" applyFont="1" applyBorder="1" applyAlignment="1">
      <alignment vertical="top"/>
    </xf>
    <xf numFmtId="0" fontId="3" fillId="0" borderId="4" xfId="3" applyFont="1" applyBorder="1" applyAlignment="1">
      <alignment vertical="top"/>
    </xf>
    <xf numFmtId="0" fontId="3" fillId="0" borderId="14" xfId="3" applyFont="1" applyBorder="1" applyAlignment="1">
      <alignment horizontal="right" vertical="top"/>
    </xf>
    <xf numFmtId="0" fontId="3" fillId="0" borderId="14" xfId="3" applyFont="1" applyBorder="1" applyAlignment="1">
      <alignment vertical="top"/>
    </xf>
    <xf numFmtId="0" fontId="3" fillId="0" borderId="14" xfId="3" applyFont="1" applyBorder="1" applyAlignment="1">
      <alignment horizontal="center" vertical="center"/>
    </xf>
    <xf numFmtId="0" fontId="5" fillId="0" borderId="9" xfId="3" applyFont="1" applyBorder="1" applyAlignment="1">
      <alignment vertical="top"/>
    </xf>
    <xf numFmtId="1" fontId="5" fillId="0" borderId="0" xfId="3" applyNumberFormat="1" applyFont="1" applyAlignment="1">
      <alignment horizontal="center" vertical="top"/>
    </xf>
    <xf numFmtId="0" fontId="5" fillId="0" borderId="10" xfId="3" applyFont="1" applyBorder="1" applyAlignment="1">
      <alignment vertical="center"/>
    </xf>
    <xf numFmtId="0" fontId="5" fillId="0" borderId="26" xfId="3" applyFont="1" applyBorder="1" applyAlignment="1">
      <alignment vertical="top"/>
    </xf>
    <xf numFmtId="0" fontId="8" fillId="0" borderId="16" xfId="3" applyFont="1" applyBorder="1" applyAlignment="1">
      <alignment horizontal="right" vertical="top"/>
    </xf>
    <xf numFmtId="164" fontId="6" fillId="0" borderId="5" xfId="8" applyFont="1" applyFill="1" applyBorder="1" applyAlignment="1" applyProtection="1">
      <alignment vertical="center"/>
    </xf>
    <xf numFmtId="164" fontId="6" fillId="0" borderId="5" xfId="6" applyNumberFormat="1" applyFont="1" applyFill="1" applyBorder="1" applyAlignment="1" applyProtection="1">
      <alignment vertical="center"/>
    </xf>
    <xf numFmtId="0" fontId="7" fillId="0" borderId="0" xfId="0" applyFont="1" applyAlignment="1">
      <alignment vertical="top" wrapText="1"/>
    </xf>
    <xf numFmtId="164" fontId="6" fillId="0" borderId="5" xfId="6" applyNumberFormat="1" applyFont="1" applyFill="1" applyBorder="1" applyAlignment="1" applyProtection="1">
      <alignment horizontal="right" vertical="center"/>
    </xf>
    <xf numFmtId="0" fontId="13" fillId="0" borderId="0" xfId="3" applyFont="1" applyAlignment="1">
      <alignment vertical="top"/>
    </xf>
    <xf numFmtId="0" fontId="3" fillId="0" borderId="0" xfId="3" applyFont="1" applyAlignment="1">
      <alignment horizontal="right" vertical="top"/>
    </xf>
    <xf numFmtId="0" fontId="3" fillId="0" borderId="0" xfId="3" applyFont="1" applyAlignment="1">
      <alignment horizontal="center" vertical="center"/>
    </xf>
    <xf numFmtId="0" fontId="5" fillId="0" borderId="15" xfId="3" applyFont="1" applyBorder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0" fontId="14" fillId="0" borderId="15" xfId="3" applyFont="1" applyBorder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5" fillId="0" borderId="19" xfId="3" applyFont="1" applyBorder="1" applyAlignment="1">
      <alignment horizontal="right" vertical="top"/>
    </xf>
    <xf numFmtId="0" fontId="5" fillId="0" borderId="18" xfId="3" applyFont="1" applyBorder="1" applyAlignment="1">
      <alignment horizontal="right" vertical="top"/>
    </xf>
    <xf numFmtId="0" fontId="5" fillId="0" borderId="19" xfId="3" applyFont="1" applyBorder="1" applyAlignment="1">
      <alignment horizontal="left" vertical="top"/>
    </xf>
    <xf numFmtId="0" fontId="5" fillId="0" borderId="18" xfId="3" applyFont="1" applyBorder="1" applyAlignment="1">
      <alignment horizontal="left" vertical="top"/>
    </xf>
    <xf numFmtId="0" fontId="5" fillId="0" borderId="10" xfId="3" applyFont="1" applyBorder="1" applyAlignment="1">
      <alignment horizontal="left" vertical="top"/>
    </xf>
    <xf numFmtId="0" fontId="5" fillId="0" borderId="13" xfId="3" applyFont="1" applyBorder="1" applyAlignment="1">
      <alignment horizontal="left" vertical="top"/>
    </xf>
    <xf numFmtId="0" fontId="14" fillId="0" borderId="4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0" fontId="3" fillId="0" borderId="0" xfId="3" applyFont="1" applyAlignment="1">
      <alignment horizontal="center" vertical="top"/>
    </xf>
    <xf numFmtId="0" fontId="3" fillId="0" borderId="16" xfId="3" applyFont="1" applyBorder="1" applyAlignment="1">
      <alignment horizontal="center" vertical="top"/>
    </xf>
    <xf numFmtId="0" fontId="12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top"/>
    </xf>
  </cellXfs>
  <cellStyles count="9">
    <cellStyle name="Comma" xfId="8" builtinId="3"/>
    <cellStyle name="Comma 2" xfId="4"/>
    <cellStyle name="Comma 2 2" xfId="6"/>
    <cellStyle name="Comma0" xfId="2"/>
    <cellStyle name="Hyperlink" xfId="1" builtinId="8"/>
    <cellStyle name="Normal" xfId="0" builtinId="0"/>
    <cellStyle name="Normal 2" xfId="3"/>
    <cellStyle name="Percent" xfId="7" builtinId="5"/>
    <cellStyle name="Percent 2" xfId="5"/>
  </cellStyles>
  <dxfs count="2">
    <dxf>
      <font>
        <color theme="0" tint="-0.499984740745262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98</xdr:row>
      <xdr:rowOff>30480</xdr:rowOff>
    </xdr:from>
    <xdr:to>
      <xdr:col>3</xdr:col>
      <xdr:colOff>628650</xdr:colOff>
      <xdr:row>100</xdr:row>
      <xdr:rowOff>238091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xmlns="" id="{3F8F3C73-E316-EE40-854D-DFB09CB33FA9}"/>
            </a:ext>
          </a:extLst>
        </xdr:cNvPr>
        <xdr:cNvCxnSpPr/>
      </xdr:nvCxnSpPr>
      <xdr:spPr>
        <a:xfrm flipV="1">
          <a:off x="4876800" y="19880580"/>
          <a:ext cx="628650" cy="550511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98</xdr:row>
      <xdr:rowOff>30480</xdr:rowOff>
    </xdr:from>
    <xdr:to>
      <xdr:col>3</xdr:col>
      <xdr:colOff>704088</xdr:colOff>
      <xdr:row>100</xdr:row>
      <xdr:rowOff>250544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xmlns="" id="{ED3F180B-DC68-9841-BC5B-282660A936DC}"/>
            </a:ext>
          </a:extLst>
        </xdr:cNvPr>
        <xdr:cNvCxnSpPr/>
      </xdr:nvCxnSpPr>
      <xdr:spPr>
        <a:xfrm flipV="1">
          <a:off x="4876800" y="19245580"/>
          <a:ext cx="704088" cy="562964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92D050"/>
    <pageSetUpPr fitToPage="1"/>
  </sheetPr>
  <dimension ref="A1:G551"/>
  <sheetViews>
    <sheetView tabSelected="1" view="pageBreakPreview" zoomScaleNormal="85" zoomScaleSheetLayoutView="100" workbookViewId="0">
      <selection activeCell="F14" sqref="F14"/>
    </sheetView>
  </sheetViews>
  <sheetFormatPr defaultColWidth="16" defaultRowHeight="12.75" x14ac:dyDescent="0.25"/>
  <cols>
    <col min="1" max="1" width="9.7109375" style="56" customWidth="1"/>
    <col min="2" max="2" width="4.7109375" style="169" customWidth="1"/>
    <col min="3" max="3" width="50.7109375" style="56" customWidth="1"/>
    <col min="4" max="4" width="9.7109375" style="170" customWidth="1"/>
    <col min="5" max="5" width="14" style="4" customWidth="1"/>
    <col min="6" max="7" width="16" style="61"/>
    <col min="8" max="45" width="16" style="56"/>
    <col min="46" max="46" width="9.7109375" style="56" customWidth="1"/>
    <col min="47" max="47" width="3.7109375" style="56" customWidth="1"/>
    <col min="48" max="48" width="50.7109375" style="56" customWidth="1"/>
    <col min="49" max="49" width="9.7109375" style="56" customWidth="1"/>
    <col min="50" max="50" width="10.7109375" style="56" customWidth="1"/>
    <col min="51" max="51" width="12.7109375" style="56" customWidth="1"/>
    <col min="52" max="53" width="16.7109375" style="56" customWidth="1"/>
    <col min="54" max="54" width="19.85546875" style="56" bestFit="1" customWidth="1"/>
    <col min="55" max="301" width="16" style="56"/>
    <col min="302" max="302" width="9.7109375" style="56" customWidth="1"/>
    <col min="303" max="303" width="3.7109375" style="56" customWidth="1"/>
    <col min="304" max="304" width="50.7109375" style="56" customWidth="1"/>
    <col min="305" max="305" width="9.7109375" style="56" customWidth="1"/>
    <col min="306" max="306" width="10.7109375" style="56" customWidth="1"/>
    <col min="307" max="307" width="12.7109375" style="56" customWidth="1"/>
    <col min="308" max="309" width="16.7109375" style="56" customWidth="1"/>
    <col min="310" max="310" width="19.85546875" style="56" bestFit="1" customWidth="1"/>
    <col min="311" max="557" width="16" style="56"/>
    <col min="558" max="558" width="9.7109375" style="56" customWidth="1"/>
    <col min="559" max="559" width="3.7109375" style="56" customWidth="1"/>
    <col min="560" max="560" width="50.7109375" style="56" customWidth="1"/>
    <col min="561" max="561" width="9.7109375" style="56" customWidth="1"/>
    <col min="562" max="562" width="10.7109375" style="56" customWidth="1"/>
    <col min="563" max="563" width="12.7109375" style="56" customWidth="1"/>
    <col min="564" max="565" width="16.7109375" style="56" customWidth="1"/>
    <col min="566" max="566" width="19.85546875" style="56" bestFit="1" customWidth="1"/>
    <col min="567" max="813" width="16" style="56"/>
    <col min="814" max="814" width="9.7109375" style="56" customWidth="1"/>
    <col min="815" max="815" width="3.7109375" style="56" customWidth="1"/>
    <col min="816" max="816" width="50.7109375" style="56" customWidth="1"/>
    <col min="817" max="817" width="9.7109375" style="56" customWidth="1"/>
    <col min="818" max="818" width="10.7109375" style="56" customWidth="1"/>
    <col min="819" max="819" width="12.7109375" style="56" customWidth="1"/>
    <col min="820" max="821" width="16.7109375" style="56" customWidth="1"/>
    <col min="822" max="822" width="19.85546875" style="56" bestFit="1" customWidth="1"/>
    <col min="823" max="1069" width="16" style="56"/>
    <col min="1070" max="1070" width="9.7109375" style="56" customWidth="1"/>
    <col min="1071" max="1071" width="3.7109375" style="56" customWidth="1"/>
    <col min="1072" max="1072" width="50.7109375" style="56" customWidth="1"/>
    <col min="1073" max="1073" width="9.7109375" style="56" customWidth="1"/>
    <col min="1074" max="1074" width="10.7109375" style="56" customWidth="1"/>
    <col min="1075" max="1075" width="12.7109375" style="56" customWidth="1"/>
    <col min="1076" max="1077" width="16.7109375" style="56" customWidth="1"/>
    <col min="1078" max="1078" width="19.85546875" style="56" bestFit="1" customWidth="1"/>
    <col min="1079" max="1325" width="16" style="56"/>
    <col min="1326" max="1326" width="9.7109375" style="56" customWidth="1"/>
    <col min="1327" max="1327" width="3.7109375" style="56" customWidth="1"/>
    <col min="1328" max="1328" width="50.7109375" style="56" customWidth="1"/>
    <col min="1329" max="1329" width="9.7109375" style="56" customWidth="1"/>
    <col min="1330" max="1330" width="10.7109375" style="56" customWidth="1"/>
    <col min="1331" max="1331" width="12.7109375" style="56" customWidth="1"/>
    <col min="1332" max="1333" width="16.7109375" style="56" customWidth="1"/>
    <col min="1334" max="1334" width="19.85546875" style="56" bestFit="1" customWidth="1"/>
    <col min="1335" max="1581" width="16" style="56"/>
    <col min="1582" max="1582" width="9.7109375" style="56" customWidth="1"/>
    <col min="1583" max="1583" width="3.7109375" style="56" customWidth="1"/>
    <col min="1584" max="1584" width="50.7109375" style="56" customWidth="1"/>
    <col min="1585" max="1585" width="9.7109375" style="56" customWidth="1"/>
    <col min="1586" max="1586" width="10.7109375" style="56" customWidth="1"/>
    <col min="1587" max="1587" width="12.7109375" style="56" customWidth="1"/>
    <col min="1588" max="1589" width="16.7109375" style="56" customWidth="1"/>
    <col min="1590" max="1590" width="19.85546875" style="56" bestFit="1" customWidth="1"/>
    <col min="1591" max="1837" width="16" style="56"/>
    <col min="1838" max="1838" width="9.7109375" style="56" customWidth="1"/>
    <col min="1839" max="1839" width="3.7109375" style="56" customWidth="1"/>
    <col min="1840" max="1840" width="50.7109375" style="56" customWidth="1"/>
    <col min="1841" max="1841" width="9.7109375" style="56" customWidth="1"/>
    <col min="1842" max="1842" width="10.7109375" style="56" customWidth="1"/>
    <col min="1843" max="1843" width="12.7109375" style="56" customWidth="1"/>
    <col min="1844" max="1845" width="16.7109375" style="56" customWidth="1"/>
    <col min="1846" max="1846" width="19.85546875" style="56" bestFit="1" customWidth="1"/>
    <col min="1847" max="2093" width="16" style="56"/>
    <col min="2094" max="2094" width="9.7109375" style="56" customWidth="1"/>
    <col min="2095" max="2095" width="3.7109375" style="56" customWidth="1"/>
    <col min="2096" max="2096" width="50.7109375" style="56" customWidth="1"/>
    <col min="2097" max="2097" width="9.7109375" style="56" customWidth="1"/>
    <col min="2098" max="2098" width="10.7109375" style="56" customWidth="1"/>
    <col min="2099" max="2099" width="12.7109375" style="56" customWidth="1"/>
    <col min="2100" max="2101" width="16.7109375" style="56" customWidth="1"/>
    <col min="2102" max="2102" width="19.85546875" style="56" bestFit="1" customWidth="1"/>
    <col min="2103" max="2349" width="16" style="56"/>
    <col min="2350" max="2350" width="9.7109375" style="56" customWidth="1"/>
    <col min="2351" max="2351" width="3.7109375" style="56" customWidth="1"/>
    <col min="2352" max="2352" width="50.7109375" style="56" customWidth="1"/>
    <col min="2353" max="2353" width="9.7109375" style="56" customWidth="1"/>
    <col min="2354" max="2354" width="10.7109375" style="56" customWidth="1"/>
    <col min="2355" max="2355" width="12.7109375" style="56" customWidth="1"/>
    <col min="2356" max="2357" width="16.7109375" style="56" customWidth="1"/>
    <col min="2358" max="2358" width="19.85546875" style="56" bestFit="1" customWidth="1"/>
    <col min="2359" max="2605" width="16" style="56"/>
    <col min="2606" max="2606" width="9.7109375" style="56" customWidth="1"/>
    <col min="2607" max="2607" width="3.7109375" style="56" customWidth="1"/>
    <col min="2608" max="2608" width="50.7109375" style="56" customWidth="1"/>
    <col min="2609" max="2609" width="9.7109375" style="56" customWidth="1"/>
    <col min="2610" max="2610" width="10.7109375" style="56" customWidth="1"/>
    <col min="2611" max="2611" width="12.7109375" style="56" customWidth="1"/>
    <col min="2612" max="2613" width="16.7109375" style="56" customWidth="1"/>
    <col min="2614" max="2614" width="19.85546875" style="56" bestFit="1" customWidth="1"/>
    <col min="2615" max="2861" width="16" style="56"/>
    <col min="2862" max="2862" width="9.7109375" style="56" customWidth="1"/>
    <col min="2863" max="2863" width="3.7109375" style="56" customWidth="1"/>
    <col min="2864" max="2864" width="50.7109375" style="56" customWidth="1"/>
    <col min="2865" max="2865" width="9.7109375" style="56" customWidth="1"/>
    <col min="2866" max="2866" width="10.7109375" style="56" customWidth="1"/>
    <col min="2867" max="2867" width="12.7109375" style="56" customWidth="1"/>
    <col min="2868" max="2869" width="16.7109375" style="56" customWidth="1"/>
    <col min="2870" max="2870" width="19.85546875" style="56" bestFit="1" customWidth="1"/>
    <col min="2871" max="3117" width="16" style="56"/>
    <col min="3118" max="3118" width="9.7109375" style="56" customWidth="1"/>
    <col min="3119" max="3119" width="3.7109375" style="56" customWidth="1"/>
    <col min="3120" max="3120" width="50.7109375" style="56" customWidth="1"/>
    <col min="3121" max="3121" width="9.7109375" style="56" customWidth="1"/>
    <col min="3122" max="3122" width="10.7109375" style="56" customWidth="1"/>
    <col min="3123" max="3123" width="12.7109375" style="56" customWidth="1"/>
    <col min="3124" max="3125" width="16.7109375" style="56" customWidth="1"/>
    <col min="3126" max="3126" width="19.85546875" style="56" bestFit="1" customWidth="1"/>
    <col min="3127" max="3373" width="16" style="56"/>
    <col min="3374" max="3374" width="9.7109375" style="56" customWidth="1"/>
    <col min="3375" max="3375" width="3.7109375" style="56" customWidth="1"/>
    <col min="3376" max="3376" width="50.7109375" style="56" customWidth="1"/>
    <col min="3377" max="3377" width="9.7109375" style="56" customWidth="1"/>
    <col min="3378" max="3378" width="10.7109375" style="56" customWidth="1"/>
    <col min="3379" max="3379" width="12.7109375" style="56" customWidth="1"/>
    <col min="3380" max="3381" width="16.7109375" style="56" customWidth="1"/>
    <col min="3382" max="3382" width="19.85546875" style="56" bestFit="1" customWidth="1"/>
    <col min="3383" max="3629" width="16" style="56"/>
    <col min="3630" max="3630" width="9.7109375" style="56" customWidth="1"/>
    <col min="3631" max="3631" width="3.7109375" style="56" customWidth="1"/>
    <col min="3632" max="3632" width="50.7109375" style="56" customWidth="1"/>
    <col min="3633" max="3633" width="9.7109375" style="56" customWidth="1"/>
    <col min="3634" max="3634" width="10.7109375" style="56" customWidth="1"/>
    <col min="3635" max="3635" width="12.7109375" style="56" customWidth="1"/>
    <col min="3636" max="3637" width="16.7109375" style="56" customWidth="1"/>
    <col min="3638" max="3638" width="19.85546875" style="56" bestFit="1" customWidth="1"/>
    <col min="3639" max="3885" width="16" style="56"/>
    <col min="3886" max="3886" width="9.7109375" style="56" customWidth="1"/>
    <col min="3887" max="3887" width="3.7109375" style="56" customWidth="1"/>
    <col min="3888" max="3888" width="50.7109375" style="56" customWidth="1"/>
    <col min="3889" max="3889" width="9.7109375" style="56" customWidth="1"/>
    <col min="3890" max="3890" width="10.7109375" style="56" customWidth="1"/>
    <col min="3891" max="3891" width="12.7109375" style="56" customWidth="1"/>
    <col min="3892" max="3893" width="16.7109375" style="56" customWidth="1"/>
    <col min="3894" max="3894" width="19.85546875" style="56" bestFit="1" customWidth="1"/>
    <col min="3895" max="4141" width="16" style="56"/>
    <col min="4142" max="4142" width="9.7109375" style="56" customWidth="1"/>
    <col min="4143" max="4143" width="3.7109375" style="56" customWidth="1"/>
    <col min="4144" max="4144" width="50.7109375" style="56" customWidth="1"/>
    <col min="4145" max="4145" width="9.7109375" style="56" customWidth="1"/>
    <col min="4146" max="4146" width="10.7109375" style="56" customWidth="1"/>
    <col min="4147" max="4147" width="12.7109375" style="56" customWidth="1"/>
    <col min="4148" max="4149" width="16.7109375" style="56" customWidth="1"/>
    <col min="4150" max="4150" width="19.85546875" style="56" bestFit="1" customWidth="1"/>
    <col min="4151" max="4397" width="16" style="56"/>
    <col min="4398" max="4398" width="9.7109375" style="56" customWidth="1"/>
    <col min="4399" max="4399" width="3.7109375" style="56" customWidth="1"/>
    <col min="4400" max="4400" width="50.7109375" style="56" customWidth="1"/>
    <col min="4401" max="4401" width="9.7109375" style="56" customWidth="1"/>
    <col min="4402" max="4402" width="10.7109375" style="56" customWidth="1"/>
    <col min="4403" max="4403" width="12.7109375" style="56" customWidth="1"/>
    <col min="4404" max="4405" width="16.7109375" style="56" customWidth="1"/>
    <col min="4406" max="4406" width="19.85546875" style="56" bestFit="1" customWidth="1"/>
    <col min="4407" max="4653" width="16" style="56"/>
    <col min="4654" max="4654" width="9.7109375" style="56" customWidth="1"/>
    <col min="4655" max="4655" width="3.7109375" style="56" customWidth="1"/>
    <col min="4656" max="4656" width="50.7109375" style="56" customWidth="1"/>
    <col min="4657" max="4657" width="9.7109375" style="56" customWidth="1"/>
    <col min="4658" max="4658" width="10.7109375" style="56" customWidth="1"/>
    <col min="4659" max="4659" width="12.7109375" style="56" customWidth="1"/>
    <col min="4660" max="4661" width="16.7109375" style="56" customWidth="1"/>
    <col min="4662" max="4662" width="19.85546875" style="56" bestFit="1" customWidth="1"/>
    <col min="4663" max="4909" width="16" style="56"/>
    <col min="4910" max="4910" width="9.7109375" style="56" customWidth="1"/>
    <col min="4911" max="4911" width="3.7109375" style="56" customWidth="1"/>
    <col min="4912" max="4912" width="50.7109375" style="56" customWidth="1"/>
    <col min="4913" max="4913" width="9.7109375" style="56" customWidth="1"/>
    <col min="4914" max="4914" width="10.7109375" style="56" customWidth="1"/>
    <col min="4915" max="4915" width="12.7109375" style="56" customWidth="1"/>
    <col min="4916" max="4917" width="16.7109375" style="56" customWidth="1"/>
    <col min="4918" max="4918" width="19.85546875" style="56" bestFit="1" customWidth="1"/>
    <col min="4919" max="5165" width="16" style="56"/>
    <col min="5166" max="5166" width="9.7109375" style="56" customWidth="1"/>
    <col min="5167" max="5167" width="3.7109375" style="56" customWidth="1"/>
    <col min="5168" max="5168" width="50.7109375" style="56" customWidth="1"/>
    <col min="5169" max="5169" width="9.7109375" style="56" customWidth="1"/>
    <col min="5170" max="5170" width="10.7109375" style="56" customWidth="1"/>
    <col min="5171" max="5171" width="12.7109375" style="56" customWidth="1"/>
    <col min="5172" max="5173" width="16.7109375" style="56" customWidth="1"/>
    <col min="5174" max="5174" width="19.85546875" style="56" bestFit="1" customWidth="1"/>
    <col min="5175" max="5421" width="16" style="56"/>
    <col min="5422" max="5422" width="9.7109375" style="56" customWidth="1"/>
    <col min="5423" max="5423" width="3.7109375" style="56" customWidth="1"/>
    <col min="5424" max="5424" width="50.7109375" style="56" customWidth="1"/>
    <col min="5425" max="5425" width="9.7109375" style="56" customWidth="1"/>
    <col min="5426" max="5426" width="10.7109375" style="56" customWidth="1"/>
    <col min="5427" max="5427" width="12.7109375" style="56" customWidth="1"/>
    <col min="5428" max="5429" width="16.7109375" style="56" customWidth="1"/>
    <col min="5430" max="5430" width="19.85546875" style="56" bestFit="1" customWidth="1"/>
    <col min="5431" max="5677" width="16" style="56"/>
    <col min="5678" max="5678" width="9.7109375" style="56" customWidth="1"/>
    <col min="5679" max="5679" width="3.7109375" style="56" customWidth="1"/>
    <col min="5680" max="5680" width="50.7109375" style="56" customWidth="1"/>
    <col min="5681" max="5681" width="9.7109375" style="56" customWidth="1"/>
    <col min="5682" max="5682" width="10.7109375" style="56" customWidth="1"/>
    <col min="5683" max="5683" width="12.7109375" style="56" customWidth="1"/>
    <col min="5684" max="5685" width="16.7109375" style="56" customWidth="1"/>
    <col min="5686" max="5686" width="19.85546875" style="56" bestFit="1" customWidth="1"/>
    <col min="5687" max="5933" width="16" style="56"/>
    <col min="5934" max="5934" width="9.7109375" style="56" customWidth="1"/>
    <col min="5935" max="5935" width="3.7109375" style="56" customWidth="1"/>
    <col min="5936" max="5936" width="50.7109375" style="56" customWidth="1"/>
    <col min="5937" max="5937" width="9.7109375" style="56" customWidth="1"/>
    <col min="5938" max="5938" width="10.7109375" style="56" customWidth="1"/>
    <col min="5939" max="5939" width="12.7109375" style="56" customWidth="1"/>
    <col min="5940" max="5941" width="16.7109375" style="56" customWidth="1"/>
    <col min="5942" max="5942" width="19.85546875" style="56" bestFit="1" customWidth="1"/>
    <col min="5943" max="6189" width="16" style="56"/>
    <col min="6190" max="6190" width="9.7109375" style="56" customWidth="1"/>
    <col min="6191" max="6191" width="3.7109375" style="56" customWidth="1"/>
    <col min="6192" max="6192" width="50.7109375" style="56" customWidth="1"/>
    <col min="6193" max="6193" width="9.7109375" style="56" customWidth="1"/>
    <col min="6194" max="6194" width="10.7109375" style="56" customWidth="1"/>
    <col min="6195" max="6195" width="12.7109375" style="56" customWidth="1"/>
    <col min="6196" max="6197" width="16.7109375" style="56" customWidth="1"/>
    <col min="6198" max="6198" width="19.85546875" style="56" bestFit="1" customWidth="1"/>
    <col min="6199" max="6445" width="16" style="56"/>
    <col min="6446" max="6446" width="9.7109375" style="56" customWidth="1"/>
    <col min="6447" max="6447" width="3.7109375" style="56" customWidth="1"/>
    <col min="6448" max="6448" width="50.7109375" style="56" customWidth="1"/>
    <col min="6449" max="6449" width="9.7109375" style="56" customWidth="1"/>
    <col min="6450" max="6450" width="10.7109375" style="56" customWidth="1"/>
    <col min="6451" max="6451" width="12.7109375" style="56" customWidth="1"/>
    <col min="6452" max="6453" width="16.7109375" style="56" customWidth="1"/>
    <col min="6454" max="6454" width="19.85546875" style="56" bestFit="1" customWidth="1"/>
    <col min="6455" max="6701" width="16" style="56"/>
    <col min="6702" max="6702" width="9.7109375" style="56" customWidth="1"/>
    <col min="6703" max="6703" width="3.7109375" style="56" customWidth="1"/>
    <col min="6704" max="6704" width="50.7109375" style="56" customWidth="1"/>
    <col min="6705" max="6705" width="9.7109375" style="56" customWidth="1"/>
    <col min="6706" max="6706" width="10.7109375" style="56" customWidth="1"/>
    <col min="6707" max="6707" width="12.7109375" style="56" customWidth="1"/>
    <col min="6708" max="6709" width="16.7109375" style="56" customWidth="1"/>
    <col min="6710" max="6710" width="19.85546875" style="56" bestFit="1" customWidth="1"/>
    <col min="6711" max="6957" width="16" style="56"/>
    <col min="6958" max="6958" width="9.7109375" style="56" customWidth="1"/>
    <col min="6959" max="6959" width="3.7109375" style="56" customWidth="1"/>
    <col min="6960" max="6960" width="50.7109375" style="56" customWidth="1"/>
    <col min="6961" max="6961" width="9.7109375" style="56" customWidth="1"/>
    <col min="6962" max="6962" width="10.7109375" style="56" customWidth="1"/>
    <col min="6963" max="6963" width="12.7109375" style="56" customWidth="1"/>
    <col min="6964" max="6965" width="16.7109375" style="56" customWidth="1"/>
    <col min="6966" max="6966" width="19.85546875" style="56" bestFit="1" customWidth="1"/>
    <col min="6967" max="7213" width="16" style="56"/>
    <col min="7214" max="7214" width="9.7109375" style="56" customWidth="1"/>
    <col min="7215" max="7215" width="3.7109375" style="56" customWidth="1"/>
    <col min="7216" max="7216" width="50.7109375" style="56" customWidth="1"/>
    <col min="7217" max="7217" width="9.7109375" style="56" customWidth="1"/>
    <col min="7218" max="7218" width="10.7109375" style="56" customWidth="1"/>
    <col min="7219" max="7219" width="12.7109375" style="56" customWidth="1"/>
    <col min="7220" max="7221" width="16.7109375" style="56" customWidth="1"/>
    <col min="7222" max="7222" width="19.85546875" style="56" bestFit="1" customWidth="1"/>
    <col min="7223" max="7469" width="16" style="56"/>
    <col min="7470" max="7470" width="9.7109375" style="56" customWidth="1"/>
    <col min="7471" max="7471" width="3.7109375" style="56" customWidth="1"/>
    <col min="7472" max="7472" width="50.7109375" style="56" customWidth="1"/>
    <col min="7473" max="7473" width="9.7109375" style="56" customWidth="1"/>
    <col min="7474" max="7474" width="10.7109375" style="56" customWidth="1"/>
    <col min="7475" max="7475" width="12.7109375" style="56" customWidth="1"/>
    <col min="7476" max="7477" width="16.7109375" style="56" customWidth="1"/>
    <col min="7478" max="7478" width="19.85546875" style="56" bestFit="1" customWidth="1"/>
    <col min="7479" max="7725" width="16" style="56"/>
    <col min="7726" max="7726" width="9.7109375" style="56" customWidth="1"/>
    <col min="7727" max="7727" width="3.7109375" style="56" customWidth="1"/>
    <col min="7728" max="7728" width="50.7109375" style="56" customWidth="1"/>
    <col min="7729" max="7729" width="9.7109375" style="56" customWidth="1"/>
    <col min="7730" max="7730" width="10.7109375" style="56" customWidth="1"/>
    <col min="7731" max="7731" width="12.7109375" style="56" customWidth="1"/>
    <col min="7732" max="7733" width="16.7109375" style="56" customWidth="1"/>
    <col min="7734" max="7734" width="19.85546875" style="56" bestFit="1" customWidth="1"/>
    <col min="7735" max="7981" width="16" style="56"/>
    <col min="7982" max="7982" width="9.7109375" style="56" customWidth="1"/>
    <col min="7983" max="7983" width="3.7109375" style="56" customWidth="1"/>
    <col min="7984" max="7984" width="50.7109375" style="56" customWidth="1"/>
    <col min="7985" max="7985" width="9.7109375" style="56" customWidth="1"/>
    <col min="7986" max="7986" width="10.7109375" style="56" customWidth="1"/>
    <col min="7987" max="7987" width="12.7109375" style="56" customWidth="1"/>
    <col min="7988" max="7989" width="16.7109375" style="56" customWidth="1"/>
    <col min="7990" max="7990" width="19.85546875" style="56" bestFit="1" customWidth="1"/>
    <col min="7991" max="8237" width="16" style="56"/>
    <col min="8238" max="8238" width="9.7109375" style="56" customWidth="1"/>
    <col min="8239" max="8239" width="3.7109375" style="56" customWidth="1"/>
    <col min="8240" max="8240" width="50.7109375" style="56" customWidth="1"/>
    <col min="8241" max="8241" width="9.7109375" style="56" customWidth="1"/>
    <col min="8242" max="8242" width="10.7109375" style="56" customWidth="1"/>
    <col min="8243" max="8243" width="12.7109375" style="56" customWidth="1"/>
    <col min="8244" max="8245" width="16.7109375" style="56" customWidth="1"/>
    <col min="8246" max="8246" width="19.85546875" style="56" bestFit="1" customWidth="1"/>
    <col min="8247" max="8493" width="16" style="56"/>
    <col min="8494" max="8494" width="9.7109375" style="56" customWidth="1"/>
    <col min="8495" max="8495" width="3.7109375" style="56" customWidth="1"/>
    <col min="8496" max="8496" width="50.7109375" style="56" customWidth="1"/>
    <col min="8497" max="8497" width="9.7109375" style="56" customWidth="1"/>
    <col min="8498" max="8498" width="10.7109375" style="56" customWidth="1"/>
    <col min="8499" max="8499" width="12.7109375" style="56" customWidth="1"/>
    <col min="8500" max="8501" width="16.7109375" style="56" customWidth="1"/>
    <col min="8502" max="8502" width="19.85546875" style="56" bestFit="1" customWidth="1"/>
    <col min="8503" max="8749" width="16" style="56"/>
    <col min="8750" max="8750" width="9.7109375" style="56" customWidth="1"/>
    <col min="8751" max="8751" width="3.7109375" style="56" customWidth="1"/>
    <col min="8752" max="8752" width="50.7109375" style="56" customWidth="1"/>
    <col min="8753" max="8753" width="9.7109375" style="56" customWidth="1"/>
    <col min="8754" max="8754" width="10.7109375" style="56" customWidth="1"/>
    <col min="8755" max="8755" width="12.7109375" style="56" customWidth="1"/>
    <col min="8756" max="8757" width="16.7109375" style="56" customWidth="1"/>
    <col min="8758" max="8758" width="19.85546875" style="56" bestFit="1" customWidth="1"/>
    <col min="8759" max="9005" width="16" style="56"/>
    <col min="9006" max="9006" width="9.7109375" style="56" customWidth="1"/>
    <col min="9007" max="9007" width="3.7109375" style="56" customWidth="1"/>
    <col min="9008" max="9008" width="50.7109375" style="56" customWidth="1"/>
    <col min="9009" max="9009" width="9.7109375" style="56" customWidth="1"/>
    <col min="9010" max="9010" width="10.7109375" style="56" customWidth="1"/>
    <col min="9011" max="9011" width="12.7109375" style="56" customWidth="1"/>
    <col min="9012" max="9013" width="16.7109375" style="56" customWidth="1"/>
    <col min="9014" max="9014" width="19.85546875" style="56" bestFit="1" customWidth="1"/>
    <col min="9015" max="9261" width="16" style="56"/>
    <col min="9262" max="9262" width="9.7109375" style="56" customWidth="1"/>
    <col min="9263" max="9263" width="3.7109375" style="56" customWidth="1"/>
    <col min="9264" max="9264" width="50.7109375" style="56" customWidth="1"/>
    <col min="9265" max="9265" width="9.7109375" style="56" customWidth="1"/>
    <col min="9266" max="9266" width="10.7109375" style="56" customWidth="1"/>
    <col min="9267" max="9267" width="12.7109375" style="56" customWidth="1"/>
    <col min="9268" max="9269" width="16.7109375" style="56" customWidth="1"/>
    <col min="9270" max="9270" width="19.85546875" style="56" bestFit="1" customWidth="1"/>
    <col min="9271" max="9517" width="16" style="56"/>
    <col min="9518" max="9518" width="9.7109375" style="56" customWidth="1"/>
    <col min="9519" max="9519" width="3.7109375" style="56" customWidth="1"/>
    <col min="9520" max="9520" width="50.7109375" style="56" customWidth="1"/>
    <col min="9521" max="9521" width="9.7109375" style="56" customWidth="1"/>
    <col min="9522" max="9522" width="10.7109375" style="56" customWidth="1"/>
    <col min="9523" max="9523" width="12.7109375" style="56" customWidth="1"/>
    <col min="9524" max="9525" width="16.7109375" style="56" customWidth="1"/>
    <col min="9526" max="9526" width="19.85546875" style="56" bestFit="1" customWidth="1"/>
    <col min="9527" max="9773" width="16" style="56"/>
    <col min="9774" max="9774" width="9.7109375" style="56" customWidth="1"/>
    <col min="9775" max="9775" width="3.7109375" style="56" customWidth="1"/>
    <col min="9776" max="9776" width="50.7109375" style="56" customWidth="1"/>
    <col min="9777" max="9777" width="9.7109375" style="56" customWidth="1"/>
    <col min="9778" max="9778" width="10.7109375" style="56" customWidth="1"/>
    <col min="9779" max="9779" width="12.7109375" style="56" customWidth="1"/>
    <col min="9780" max="9781" width="16.7109375" style="56" customWidth="1"/>
    <col min="9782" max="9782" width="19.85546875" style="56" bestFit="1" customWidth="1"/>
    <col min="9783" max="10029" width="16" style="56"/>
    <col min="10030" max="10030" width="9.7109375" style="56" customWidth="1"/>
    <col min="10031" max="10031" width="3.7109375" style="56" customWidth="1"/>
    <col min="10032" max="10032" width="50.7109375" style="56" customWidth="1"/>
    <col min="10033" max="10033" width="9.7109375" style="56" customWidth="1"/>
    <col min="10034" max="10034" width="10.7109375" style="56" customWidth="1"/>
    <col min="10035" max="10035" width="12.7109375" style="56" customWidth="1"/>
    <col min="10036" max="10037" width="16.7109375" style="56" customWidth="1"/>
    <col min="10038" max="10038" width="19.85546875" style="56" bestFit="1" customWidth="1"/>
    <col min="10039" max="10285" width="16" style="56"/>
    <col min="10286" max="10286" width="9.7109375" style="56" customWidth="1"/>
    <col min="10287" max="10287" width="3.7109375" style="56" customWidth="1"/>
    <col min="10288" max="10288" width="50.7109375" style="56" customWidth="1"/>
    <col min="10289" max="10289" width="9.7109375" style="56" customWidth="1"/>
    <col min="10290" max="10290" width="10.7109375" style="56" customWidth="1"/>
    <col min="10291" max="10291" width="12.7109375" style="56" customWidth="1"/>
    <col min="10292" max="10293" width="16.7109375" style="56" customWidth="1"/>
    <col min="10294" max="10294" width="19.85546875" style="56" bestFit="1" customWidth="1"/>
    <col min="10295" max="10541" width="16" style="56"/>
    <col min="10542" max="10542" width="9.7109375" style="56" customWidth="1"/>
    <col min="10543" max="10543" width="3.7109375" style="56" customWidth="1"/>
    <col min="10544" max="10544" width="50.7109375" style="56" customWidth="1"/>
    <col min="10545" max="10545" width="9.7109375" style="56" customWidth="1"/>
    <col min="10546" max="10546" width="10.7109375" style="56" customWidth="1"/>
    <col min="10547" max="10547" width="12.7109375" style="56" customWidth="1"/>
    <col min="10548" max="10549" width="16.7109375" style="56" customWidth="1"/>
    <col min="10550" max="10550" width="19.85546875" style="56" bestFit="1" customWidth="1"/>
    <col min="10551" max="10797" width="16" style="56"/>
    <col min="10798" max="10798" width="9.7109375" style="56" customWidth="1"/>
    <col min="10799" max="10799" width="3.7109375" style="56" customWidth="1"/>
    <col min="10800" max="10800" width="50.7109375" style="56" customWidth="1"/>
    <col min="10801" max="10801" width="9.7109375" style="56" customWidth="1"/>
    <col min="10802" max="10802" width="10.7109375" style="56" customWidth="1"/>
    <col min="10803" max="10803" width="12.7109375" style="56" customWidth="1"/>
    <col min="10804" max="10805" width="16.7109375" style="56" customWidth="1"/>
    <col min="10806" max="10806" width="19.85546875" style="56" bestFit="1" customWidth="1"/>
    <col min="10807" max="11053" width="16" style="56"/>
    <col min="11054" max="11054" width="9.7109375" style="56" customWidth="1"/>
    <col min="11055" max="11055" width="3.7109375" style="56" customWidth="1"/>
    <col min="11056" max="11056" width="50.7109375" style="56" customWidth="1"/>
    <col min="11057" max="11057" width="9.7109375" style="56" customWidth="1"/>
    <col min="11058" max="11058" width="10.7109375" style="56" customWidth="1"/>
    <col min="11059" max="11059" width="12.7109375" style="56" customWidth="1"/>
    <col min="11060" max="11061" width="16.7109375" style="56" customWidth="1"/>
    <col min="11062" max="11062" width="19.85546875" style="56" bestFit="1" customWidth="1"/>
    <col min="11063" max="11309" width="16" style="56"/>
    <col min="11310" max="11310" width="9.7109375" style="56" customWidth="1"/>
    <col min="11311" max="11311" width="3.7109375" style="56" customWidth="1"/>
    <col min="11312" max="11312" width="50.7109375" style="56" customWidth="1"/>
    <col min="11313" max="11313" width="9.7109375" style="56" customWidth="1"/>
    <col min="11314" max="11314" width="10.7109375" style="56" customWidth="1"/>
    <col min="11315" max="11315" width="12.7109375" style="56" customWidth="1"/>
    <col min="11316" max="11317" width="16.7109375" style="56" customWidth="1"/>
    <col min="11318" max="11318" width="19.85546875" style="56" bestFit="1" customWidth="1"/>
    <col min="11319" max="11565" width="16" style="56"/>
    <col min="11566" max="11566" width="9.7109375" style="56" customWidth="1"/>
    <col min="11567" max="11567" width="3.7109375" style="56" customWidth="1"/>
    <col min="11568" max="11568" width="50.7109375" style="56" customWidth="1"/>
    <col min="11569" max="11569" width="9.7109375" style="56" customWidth="1"/>
    <col min="11570" max="11570" width="10.7109375" style="56" customWidth="1"/>
    <col min="11571" max="11571" width="12.7109375" style="56" customWidth="1"/>
    <col min="11572" max="11573" width="16.7109375" style="56" customWidth="1"/>
    <col min="11574" max="11574" width="19.85546875" style="56" bestFit="1" customWidth="1"/>
    <col min="11575" max="11821" width="16" style="56"/>
    <col min="11822" max="11822" width="9.7109375" style="56" customWidth="1"/>
    <col min="11823" max="11823" width="3.7109375" style="56" customWidth="1"/>
    <col min="11824" max="11824" width="50.7109375" style="56" customWidth="1"/>
    <col min="11825" max="11825" width="9.7109375" style="56" customWidth="1"/>
    <col min="11826" max="11826" width="10.7109375" style="56" customWidth="1"/>
    <col min="11827" max="11827" width="12.7109375" style="56" customWidth="1"/>
    <col min="11828" max="11829" width="16.7109375" style="56" customWidth="1"/>
    <col min="11830" max="11830" width="19.85546875" style="56" bestFit="1" customWidth="1"/>
    <col min="11831" max="12077" width="16" style="56"/>
    <col min="12078" max="12078" width="9.7109375" style="56" customWidth="1"/>
    <col min="12079" max="12079" width="3.7109375" style="56" customWidth="1"/>
    <col min="12080" max="12080" width="50.7109375" style="56" customWidth="1"/>
    <col min="12081" max="12081" width="9.7109375" style="56" customWidth="1"/>
    <col min="12082" max="12082" width="10.7109375" style="56" customWidth="1"/>
    <col min="12083" max="12083" width="12.7109375" style="56" customWidth="1"/>
    <col min="12084" max="12085" width="16.7109375" style="56" customWidth="1"/>
    <col min="12086" max="12086" width="19.85546875" style="56" bestFit="1" customWidth="1"/>
    <col min="12087" max="12333" width="16" style="56"/>
    <col min="12334" max="12334" width="9.7109375" style="56" customWidth="1"/>
    <col min="12335" max="12335" width="3.7109375" style="56" customWidth="1"/>
    <col min="12336" max="12336" width="50.7109375" style="56" customWidth="1"/>
    <col min="12337" max="12337" width="9.7109375" style="56" customWidth="1"/>
    <col min="12338" max="12338" width="10.7109375" style="56" customWidth="1"/>
    <col min="12339" max="12339" width="12.7109375" style="56" customWidth="1"/>
    <col min="12340" max="12341" width="16.7109375" style="56" customWidth="1"/>
    <col min="12342" max="12342" width="19.85546875" style="56" bestFit="1" customWidth="1"/>
    <col min="12343" max="12589" width="16" style="56"/>
    <col min="12590" max="12590" width="9.7109375" style="56" customWidth="1"/>
    <col min="12591" max="12591" width="3.7109375" style="56" customWidth="1"/>
    <col min="12592" max="12592" width="50.7109375" style="56" customWidth="1"/>
    <col min="12593" max="12593" width="9.7109375" style="56" customWidth="1"/>
    <col min="12594" max="12594" width="10.7109375" style="56" customWidth="1"/>
    <col min="12595" max="12595" width="12.7109375" style="56" customWidth="1"/>
    <col min="12596" max="12597" width="16.7109375" style="56" customWidth="1"/>
    <col min="12598" max="12598" width="19.85546875" style="56" bestFit="1" customWidth="1"/>
    <col min="12599" max="12845" width="16" style="56"/>
    <col min="12846" max="12846" width="9.7109375" style="56" customWidth="1"/>
    <col min="12847" max="12847" width="3.7109375" style="56" customWidth="1"/>
    <col min="12848" max="12848" width="50.7109375" style="56" customWidth="1"/>
    <col min="12849" max="12849" width="9.7109375" style="56" customWidth="1"/>
    <col min="12850" max="12850" width="10.7109375" style="56" customWidth="1"/>
    <col min="12851" max="12851" width="12.7109375" style="56" customWidth="1"/>
    <col min="12852" max="12853" width="16.7109375" style="56" customWidth="1"/>
    <col min="12854" max="12854" width="19.85546875" style="56" bestFit="1" customWidth="1"/>
    <col min="12855" max="13101" width="16" style="56"/>
    <col min="13102" max="13102" width="9.7109375" style="56" customWidth="1"/>
    <col min="13103" max="13103" width="3.7109375" style="56" customWidth="1"/>
    <col min="13104" max="13104" width="50.7109375" style="56" customWidth="1"/>
    <col min="13105" max="13105" width="9.7109375" style="56" customWidth="1"/>
    <col min="13106" max="13106" width="10.7109375" style="56" customWidth="1"/>
    <col min="13107" max="13107" width="12.7109375" style="56" customWidth="1"/>
    <col min="13108" max="13109" width="16.7109375" style="56" customWidth="1"/>
    <col min="13110" max="13110" width="19.85546875" style="56" bestFit="1" customWidth="1"/>
    <col min="13111" max="13357" width="16" style="56"/>
    <col min="13358" max="13358" width="9.7109375" style="56" customWidth="1"/>
    <col min="13359" max="13359" width="3.7109375" style="56" customWidth="1"/>
    <col min="13360" max="13360" width="50.7109375" style="56" customWidth="1"/>
    <col min="13361" max="13361" width="9.7109375" style="56" customWidth="1"/>
    <col min="13362" max="13362" width="10.7109375" style="56" customWidth="1"/>
    <col min="13363" max="13363" width="12.7109375" style="56" customWidth="1"/>
    <col min="13364" max="13365" width="16.7109375" style="56" customWidth="1"/>
    <col min="13366" max="13366" width="19.85546875" style="56" bestFit="1" customWidth="1"/>
    <col min="13367" max="13613" width="16" style="56"/>
    <col min="13614" max="13614" width="9.7109375" style="56" customWidth="1"/>
    <col min="13615" max="13615" width="3.7109375" style="56" customWidth="1"/>
    <col min="13616" max="13616" width="50.7109375" style="56" customWidth="1"/>
    <col min="13617" max="13617" width="9.7109375" style="56" customWidth="1"/>
    <col min="13618" max="13618" width="10.7109375" style="56" customWidth="1"/>
    <col min="13619" max="13619" width="12.7109375" style="56" customWidth="1"/>
    <col min="13620" max="13621" width="16.7109375" style="56" customWidth="1"/>
    <col min="13622" max="13622" width="19.85546875" style="56" bestFit="1" customWidth="1"/>
    <col min="13623" max="13869" width="16" style="56"/>
    <col min="13870" max="13870" width="9.7109375" style="56" customWidth="1"/>
    <col min="13871" max="13871" width="3.7109375" style="56" customWidth="1"/>
    <col min="13872" max="13872" width="50.7109375" style="56" customWidth="1"/>
    <col min="13873" max="13873" width="9.7109375" style="56" customWidth="1"/>
    <col min="13874" max="13874" width="10.7109375" style="56" customWidth="1"/>
    <col min="13875" max="13875" width="12.7109375" style="56" customWidth="1"/>
    <col min="13876" max="13877" width="16.7109375" style="56" customWidth="1"/>
    <col min="13878" max="13878" width="19.85546875" style="56" bestFit="1" customWidth="1"/>
    <col min="13879" max="14125" width="16" style="56"/>
    <col min="14126" max="14126" width="9.7109375" style="56" customWidth="1"/>
    <col min="14127" max="14127" width="3.7109375" style="56" customWidth="1"/>
    <col min="14128" max="14128" width="50.7109375" style="56" customWidth="1"/>
    <col min="14129" max="14129" width="9.7109375" style="56" customWidth="1"/>
    <col min="14130" max="14130" width="10.7109375" style="56" customWidth="1"/>
    <col min="14131" max="14131" width="12.7109375" style="56" customWidth="1"/>
    <col min="14132" max="14133" width="16.7109375" style="56" customWidth="1"/>
    <col min="14134" max="14134" width="19.85546875" style="56" bestFit="1" customWidth="1"/>
    <col min="14135" max="14381" width="16" style="56"/>
    <col min="14382" max="14382" width="9.7109375" style="56" customWidth="1"/>
    <col min="14383" max="14383" width="3.7109375" style="56" customWidth="1"/>
    <col min="14384" max="14384" width="50.7109375" style="56" customWidth="1"/>
    <col min="14385" max="14385" width="9.7109375" style="56" customWidth="1"/>
    <col min="14386" max="14386" width="10.7109375" style="56" customWidth="1"/>
    <col min="14387" max="14387" width="12.7109375" style="56" customWidth="1"/>
    <col min="14388" max="14389" width="16.7109375" style="56" customWidth="1"/>
    <col min="14390" max="14390" width="19.85546875" style="56" bestFit="1" customWidth="1"/>
    <col min="14391" max="14637" width="16" style="56"/>
    <col min="14638" max="14638" width="9.7109375" style="56" customWidth="1"/>
    <col min="14639" max="14639" width="3.7109375" style="56" customWidth="1"/>
    <col min="14640" max="14640" width="50.7109375" style="56" customWidth="1"/>
    <col min="14641" max="14641" width="9.7109375" style="56" customWidth="1"/>
    <col min="14642" max="14642" width="10.7109375" style="56" customWidth="1"/>
    <col min="14643" max="14643" width="12.7109375" style="56" customWidth="1"/>
    <col min="14644" max="14645" width="16.7109375" style="56" customWidth="1"/>
    <col min="14646" max="14646" width="19.85546875" style="56" bestFit="1" customWidth="1"/>
    <col min="14647" max="14893" width="16" style="56"/>
    <col min="14894" max="14894" width="9.7109375" style="56" customWidth="1"/>
    <col min="14895" max="14895" width="3.7109375" style="56" customWidth="1"/>
    <col min="14896" max="14896" width="50.7109375" style="56" customWidth="1"/>
    <col min="14897" max="14897" width="9.7109375" style="56" customWidth="1"/>
    <col min="14898" max="14898" width="10.7109375" style="56" customWidth="1"/>
    <col min="14899" max="14899" width="12.7109375" style="56" customWidth="1"/>
    <col min="14900" max="14901" width="16.7109375" style="56" customWidth="1"/>
    <col min="14902" max="14902" width="19.85546875" style="56" bestFit="1" customWidth="1"/>
    <col min="14903" max="15149" width="16" style="56"/>
    <col min="15150" max="15150" width="9.7109375" style="56" customWidth="1"/>
    <col min="15151" max="15151" width="3.7109375" style="56" customWidth="1"/>
    <col min="15152" max="15152" width="50.7109375" style="56" customWidth="1"/>
    <col min="15153" max="15153" width="9.7109375" style="56" customWidth="1"/>
    <col min="15154" max="15154" width="10.7109375" style="56" customWidth="1"/>
    <col min="15155" max="15155" width="12.7109375" style="56" customWidth="1"/>
    <col min="15156" max="15157" width="16.7109375" style="56" customWidth="1"/>
    <col min="15158" max="15158" width="19.85546875" style="56" bestFit="1" customWidth="1"/>
    <col min="15159" max="15405" width="16" style="56"/>
    <col min="15406" max="15406" width="9.7109375" style="56" customWidth="1"/>
    <col min="15407" max="15407" width="3.7109375" style="56" customWidth="1"/>
    <col min="15408" max="15408" width="50.7109375" style="56" customWidth="1"/>
    <col min="15409" max="15409" width="9.7109375" style="56" customWidth="1"/>
    <col min="15410" max="15410" width="10.7109375" style="56" customWidth="1"/>
    <col min="15411" max="15411" width="12.7109375" style="56" customWidth="1"/>
    <col min="15412" max="15413" width="16.7109375" style="56" customWidth="1"/>
    <col min="15414" max="15414" width="19.85546875" style="56" bestFit="1" customWidth="1"/>
    <col min="15415" max="15661" width="16" style="56"/>
    <col min="15662" max="15662" width="9.7109375" style="56" customWidth="1"/>
    <col min="15663" max="15663" width="3.7109375" style="56" customWidth="1"/>
    <col min="15664" max="15664" width="50.7109375" style="56" customWidth="1"/>
    <col min="15665" max="15665" width="9.7109375" style="56" customWidth="1"/>
    <col min="15666" max="15666" width="10.7109375" style="56" customWidth="1"/>
    <col min="15667" max="15667" width="12.7109375" style="56" customWidth="1"/>
    <col min="15668" max="15669" width="16.7109375" style="56" customWidth="1"/>
    <col min="15670" max="15670" width="19.85546875" style="56" bestFit="1" customWidth="1"/>
    <col min="15671" max="15917" width="16" style="56"/>
    <col min="15918" max="15918" width="9.7109375" style="56" customWidth="1"/>
    <col min="15919" max="15919" width="3.7109375" style="56" customWidth="1"/>
    <col min="15920" max="15920" width="50.7109375" style="56" customWidth="1"/>
    <col min="15921" max="15921" width="9.7109375" style="56" customWidth="1"/>
    <col min="15922" max="15922" width="10.7109375" style="56" customWidth="1"/>
    <col min="15923" max="15923" width="12.7109375" style="56" customWidth="1"/>
    <col min="15924" max="15925" width="16.7109375" style="56" customWidth="1"/>
    <col min="15926" max="15926" width="19.85546875" style="56" bestFit="1" customWidth="1"/>
    <col min="15927" max="16384" width="16" style="56"/>
  </cols>
  <sheetData>
    <row r="1" spans="1:7" ht="15.75" x14ac:dyDescent="0.25">
      <c r="A1" s="181" t="s">
        <v>133</v>
      </c>
      <c r="B1" s="182"/>
      <c r="C1" s="182"/>
      <c r="D1" s="182"/>
      <c r="E1" s="182"/>
      <c r="F1" s="54"/>
      <c r="G1" s="55" t="s">
        <v>0</v>
      </c>
    </row>
    <row r="2" spans="1:7" ht="12.75" customHeight="1" x14ac:dyDescent="0.25">
      <c r="A2" s="57" t="s">
        <v>185</v>
      </c>
      <c r="B2" s="58"/>
      <c r="C2" s="59"/>
      <c r="D2" s="60"/>
      <c r="E2" s="24"/>
      <c r="G2" s="62" t="s">
        <v>135</v>
      </c>
    </row>
    <row r="3" spans="1:7" ht="12.75" customHeight="1" x14ac:dyDescent="0.25">
      <c r="A3" s="57" t="s">
        <v>134</v>
      </c>
      <c r="B3" s="58"/>
      <c r="C3" s="59"/>
      <c r="D3" s="59"/>
      <c r="E3" s="63"/>
      <c r="F3" s="183"/>
      <c r="G3" s="184"/>
    </row>
    <row r="4" spans="1:7" s="64" customFormat="1" ht="18" x14ac:dyDescent="0.25">
      <c r="A4" s="57"/>
      <c r="B4" s="58"/>
      <c r="C4" s="59"/>
      <c r="D4" s="59"/>
      <c r="E4" s="63"/>
      <c r="F4" s="185"/>
      <c r="G4" s="185"/>
    </row>
    <row r="5" spans="1:7" x14ac:dyDescent="0.25">
      <c r="A5" s="65" t="s">
        <v>1</v>
      </c>
      <c r="B5" s="66"/>
      <c r="C5" s="67"/>
      <c r="D5" s="68"/>
      <c r="E5" s="6"/>
      <c r="F5" s="186" t="s">
        <v>151</v>
      </c>
      <c r="G5" s="186"/>
    </row>
    <row r="6" spans="1:7" ht="12.75" customHeight="1" x14ac:dyDescent="0.25">
      <c r="A6" s="69"/>
      <c r="B6" s="70"/>
      <c r="C6" s="71"/>
      <c r="D6" s="72"/>
      <c r="E6" s="15"/>
      <c r="F6" s="73"/>
      <c r="G6" s="73"/>
    </row>
    <row r="7" spans="1:7" ht="12.75" customHeight="1" x14ac:dyDescent="0.25">
      <c r="A7" s="74" t="s">
        <v>2</v>
      </c>
      <c r="B7" s="75"/>
      <c r="C7" s="76" t="s">
        <v>3</v>
      </c>
      <c r="D7" s="77" t="s">
        <v>4</v>
      </c>
      <c r="E7" s="16" t="s">
        <v>5</v>
      </c>
      <c r="F7" s="78" t="s">
        <v>6</v>
      </c>
      <c r="G7" s="78" t="s">
        <v>7</v>
      </c>
    </row>
    <row r="8" spans="1:7" ht="12.75" customHeight="1" x14ac:dyDescent="0.25">
      <c r="A8" s="79"/>
      <c r="B8" s="80"/>
      <c r="C8" s="81"/>
      <c r="D8" s="82"/>
      <c r="E8" s="17"/>
      <c r="F8" s="78"/>
      <c r="G8" s="78"/>
    </row>
    <row r="9" spans="1:7" x14ac:dyDescent="0.25">
      <c r="A9" s="83"/>
      <c r="B9" s="70"/>
      <c r="C9" s="84"/>
      <c r="D9" s="72"/>
      <c r="E9" s="16"/>
      <c r="F9" s="85"/>
      <c r="G9" s="86"/>
    </row>
    <row r="10" spans="1:7" x14ac:dyDescent="0.25">
      <c r="A10" s="57"/>
      <c r="B10" s="75"/>
      <c r="C10" s="87" t="s">
        <v>8</v>
      </c>
      <c r="D10" s="77"/>
      <c r="E10" s="16"/>
      <c r="F10" s="88"/>
      <c r="G10" s="89"/>
    </row>
    <row r="11" spans="1:7" x14ac:dyDescent="0.25">
      <c r="A11" s="57"/>
      <c r="B11" s="75"/>
      <c r="C11" s="59"/>
      <c r="D11" s="77"/>
      <c r="E11" s="16"/>
      <c r="F11" s="88"/>
      <c r="G11" s="89"/>
    </row>
    <row r="12" spans="1:7" ht="24" x14ac:dyDescent="0.25">
      <c r="A12" s="57" t="s">
        <v>9</v>
      </c>
      <c r="B12" s="75"/>
      <c r="C12" s="90" t="s">
        <v>10</v>
      </c>
      <c r="D12" s="77"/>
      <c r="E12" s="16"/>
      <c r="F12" s="88"/>
      <c r="G12" s="89"/>
    </row>
    <row r="13" spans="1:7" x14ac:dyDescent="0.25">
      <c r="A13" s="57"/>
      <c r="B13" s="91"/>
      <c r="C13" s="92"/>
      <c r="D13" s="77"/>
      <c r="E13" s="16"/>
      <c r="F13" s="88"/>
      <c r="G13" s="89"/>
    </row>
    <row r="14" spans="1:7" x14ac:dyDescent="0.25">
      <c r="A14" s="57" t="s">
        <v>11</v>
      </c>
      <c r="B14" s="91"/>
      <c r="C14" s="92" t="s">
        <v>12</v>
      </c>
      <c r="D14" s="77" t="s">
        <v>13</v>
      </c>
      <c r="E14" s="16">
        <v>1</v>
      </c>
      <c r="F14" s="50"/>
      <c r="G14" s="26">
        <f>ROUND($E14*F14,2)</f>
        <v>0</v>
      </c>
    </row>
    <row r="15" spans="1:7" x14ac:dyDescent="0.25">
      <c r="A15" s="57"/>
      <c r="B15" s="91"/>
      <c r="C15" s="92" t="s">
        <v>14</v>
      </c>
      <c r="D15" s="77"/>
      <c r="E15" s="16"/>
      <c r="F15" s="88"/>
      <c r="G15" s="89"/>
    </row>
    <row r="16" spans="1:7" x14ac:dyDescent="0.25">
      <c r="A16" s="57"/>
      <c r="B16" s="62" t="s">
        <v>15</v>
      </c>
      <c r="C16" s="93" t="s">
        <v>161</v>
      </c>
      <c r="D16" s="77"/>
      <c r="E16" s="16"/>
      <c r="F16" s="88"/>
      <c r="G16" s="89"/>
    </row>
    <row r="17" spans="1:7" x14ac:dyDescent="0.25">
      <c r="A17" s="57"/>
      <c r="B17" s="62" t="s">
        <v>18</v>
      </c>
      <c r="C17" s="93" t="s">
        <v>162</v>
      </c>
      <c r="D17" s="77"/>
      <c r="E17" s="16"/>
      <c r="F17" s="88"/>
      <c r="G17" s="89"/>
    </row>
    <row r="18" spans="1:7" x14ac:dyDescent="0.25">
      <c r="A18" s="57"/>
      <c r="B18" s="62" t="s">
        <v>28</v>
      </c>
      <c r="C18" s="93" t="s">
        <v>163</v>
      </c>
      <c r="D18" s="77"/>
      <c r="E18" s="16"/>
      <c r="F18" s="88"/>
      <c r="G18" s="89"/>
    </row>
    <row r="19" spans="1:7" x14ac:dyDescent="0.25">
      <c r="A19" s="57"/>
      <c r="B19" s="91"/>
      <c r="C19" s="92"/>
      <c r="D19" s="77"/>
      <c r="E19" s="16"/>
      <c r="F19" s="88"/>
      <c r="G19" s="89"/>
    </row>
    <row r="20" spans="1:7" x14ac:dyDescent="0.25">
      <c r="A20" s="57" t="s">
        <v>152</v>
      </c>
      <c r="B20" s="91"/>
      <c r="C20" s="93" t="s">
        <v>164</v>
      </c>
      <c r="D20" s="77"/>
      <c r="E20" s="16"/>
      <c r="F20" s="88"/>
      <c r="G20" s="89"/>
    </row>
    <row r="21" spans="1:7" x14ac:dyDescent="0.25">
      <c r="A21" s="57"/>
      <c r="B21" s="91"/>
      <c r="C21" s="93" t="s">
        <v>165</v>
      </c>
      <c r="D21" s="77"/>
      <c r="E21" s="16"/>
      <c r="F21" s="88"/>
      <c r="G21" s="89"/>
    </row>
    <row r="22" spans="1:7" x14ac:dyDescent="0.25">
      <c r="A22" s="57"/>
      <c r="B22" s="91"/>
      <c r="C22" s="92"/>
      <c r="D22" s="77"/>
      <c r="E22" s="16"/>
      <c r="F22" s="88"/>
      <c r="G22" s="89"/>
    </row>
    <row r="23" spans="1:7" x14ac:dyDescent="0.25">
      <c r="A23" s="57"/>
      <c r="B23" s="75" t="s">
        <v>15</v>
      </c>
      <c r="C23" s="92" t="s">
        <v>16</v>
      </c>
      <c r="D23" s="77"/>
      <c r="E23" s="16"/>
      <c r="F23" s="88"/>
      <c r="G23" s="89"/>
    </row>
    <row r="24" spans="1:7" x14ac:dyDescent="0.25">
      <c r="A24" s="57"/>
      <c r="B24" s="75"/>
      <c r="C24" s="93" t="s">
        <v>145</v>
      </c>
      <c r="D24" s="77" t="s">
        <v>17</v>
      </c>
      <c r="E24" s="16">
        <v>1</v>
      </c>
      <c r="F24" s="50"/>
      <c r="G24" s="26">
        <f t="shared" ref="G24:G25" si="0">ROUND($E24*F24,2)</f>
        <v>0</v>
      </c>
    </row>
    <row r="25" spans="1:7" x14ac:dyDescent="0.25">
      <c r="A25" s="57"/>
      <c r="B25" s="75"/>
      <c r="C25" s="93" t="s">
        <v>146</v>
      </c>
      <c r="D25" s="77" t="s">
        <v>17</v>
      </c>
      <c r="E25" s="16">
        <v>1</v>
      </c>
      <c r="F25" s="50"/>
      <c r="G25" s="26">
        <f t="shared" si="0"/>
        <v>0</v>
      </c>
    </row>
    <row r="26" spans="1:7" x14ac:dyDescent="0.25">
      <c r="A26" s="57"/>
      <c r="B26" s="75"/>
      <c r="C26" s="92"/>
      <c r="D26" s="77"/>
      <c r="E26" s="16"/>
      <c r="F26" s="88"/>
      <c r="G26" s="89"/>
    </row>
    <row r="27" spans="1:7" x14ac:dyDescent="0.25">
      <c r="A27" s="57"/>
      <c r="B27" s="75"/>
      <c r="C27" s="92"/>
      <c r="D27" s="77"/>
      <c r="E27" s="16"/>
      <c r="F27" s="88"/>
      <c r="G27" s="89"/>
    </row>
    <row r="28" spans="1:7" x14ac:dyDescent="0.25">
      <c r="A28" s="57"/>
      <c r="B28" s="75" t="s">
        <v>18</v>
      </c>
      <c r="C28" s="92" t="s">
        <v>19</v>
      </c>
      <c r="D28" s="77"/>
      <c r="E28" s="16"/>
      <c r="F28" s="88"/>
      <c r="G28" s="89"/>
    </row>
    <row r="29" spans="1:7" x14ac:dyDescent="0.25">
      <c r="A29" s="57"/>
      <c r="B29" s="75"/>
      <c r="C29" s="93" t="s">
        <v>147</v>
      </c>
      <c r="D29" s="77" t="s">
        <v>17</v>
      </c>
      <c r="E29" s="16">
        <v>1</v>
      </c>
      <c r="F29" s="50"/>
      <c r="G29" s="26">
        <f t="shared" ref="G29:G32" si="1">ROUND($E29*F29,2)</f>
        <v>0</v>
      </c>
    </row>
    <row r="30" spans="1:7" x14ac:dyDescent="0.25">
      <c r="A30" s="57"/>
      <c r="B30" s="75"/>
      <c r="C30" s="93" t="s">
        <v>148</v>
      </c>
      <c r="D30" s="77" t="s">
        <v>17</v>
      </c>
      <c r="E30" s="16">
        <v>1</v>
      </c>
      <c r="F30" s="50"/>
      <c r="G30" s="26">
        <f t="shared" si="1"/>
        <v>0</v>
      </c>
    </row>
    <row r="31" spans="1:7" x14ac:dyDescent="0.25">
      <c r="A31" s="57"/>
      <c r="B31" s="75"/>
      <c r="C31" s="93" t="s">
        <v>149</v>
      </c>
      <c r="D31" s="77" t="s">
        <v>17</v>
      </c>
      <c r="E31" s="16">
        <v>1</v>
      </c>
      <c r="F31" s="50"/>
      <c r="G31" s="26">
        <f t="shared" si="1"/>
        <v>0</v>
      </c>
    </row>
    <row r="32" spans="1:7" x14ac:dyDescent="0.25">
      <c r="A32" s="57"/>
      <c r="B32" s="75"/>
      <c r="C32" s="93" t="s">
        <v>150</v>
      </c>
      <c r="D32" s="77" t="s">
        <v>17</v>
      </c>
      <c r="E32" s="16">
        <v>1</v>
      </c>
      <c r="F32" s="50"/>
      <c r="G32" s="26">
        <f t="shared" si="1"/>
        <v>0</v>
      </c>
    </row>
    <row r="33" spans="1:7" x14ac:dyDescent="0.25">
      <c r="A33" s="57"/>
      <c r="B33" s="75"/>
      <c r="C33" s="93" t="s">
        <v>180</v>
      </c>
      <c r="D33" s="77" t="s">
        <v>17</v>
      </c>
      <c r="E33" s="16">
        <v>1</v>
      </c>
      <c r="F33" s="50"/>
      <c r="G33" s="26">
        <f t="shared" ref="G33" si="2">ROUND($E33*F33,2)</f>
        <v>0</v>
      </c>
    </row>
    <row r="34" spans="1:7" x14ac:dyDescent="0.25">
      <c r="A34" s="57"/>
      <c r="B34" s="75"/>
      <c r="C34" s="92"/>
      <c r="D34" s="77"/>
      <c r="E34" s="16"/>
      <c r="F34" s="88"/>
      <c r="G34" s="89"/>
    </row>
    <row r="35" spans="1:7" ht="24" x14ac:dyDescent="0.25">
      <c r="A35" s="94" t="s">
        <v>154</v>
      </c>
      <c r="B35" s="75" t="s">
        <v>15</v>
      </c>
      <c r="C35" s="92" t="s">
        <v>20</v>
      </c>
      <c r="D35" s="77" t="s">
        <v>21</v>
      </c>
      <c r="E35" s="16">
        <v>1</v>
      </c>
      <c r="F35" s="95">
        <v>15000</v>
      </c>
      <c r="G35" s="26">
        <f t="shared" ref="G35" si="3">ROUND($E35*F35,2)</f>
        <v>15000</v>
      </c>
    </row>
    <row r="36" spans="1:7" x14ac:dyDescent="0.25">
      <c r="A36" s="96"/>
      <c r="B36" s="75"/>
      <c r="C36" s="92"/>
      <c r="D36" s="77"/>
      <c r="E36" s="16"/>
      <c r="F36" s="89"/>
      <c r="G36" s="89"/>
    </row>
    <row r="37" spans="1:7" ht="24" x14ac:dyDescent="0.25">
      <c r="A37" s="57"/>
      <c r="B37" s="62" t="s">
        <v>18</v>
      </c>
      <c r="C37" s="93" t="s">
        <v>166</v>
      </c>
      <c r="D37" s="77" t="s">
        <v>22</v>
      </c>
      <c r="E37" s="45">
        <f>G35</f>
        <v>15000</v>
      </c>
      <c r="F37" s="51"/>
      <c r="G37" s="26">
        <f t="shared" ref="G37" si="4">ROUND($E37*F37,2)</f>
        <v>0</v>
      </c>
    </row>
    <row r="38" spans="1:7" x14ac:dyDescent="0.25">
      <c r="A38" s="57"/>
      <c r="B38" s="75"/>
      <c r="C38" s="92"/>
      <c r="D38" s="77"/>
      <c r="E38" s="16"/>
      <c r="F38" s="89"/>
      <c r="G38" s="89"/>
    </row>
    <row r="39" spans="1:7" x14ac:dyDescent="0.25">
      <c r="A39" s="57" t="s">
        <v>23</v>
      </c>
      <c r="B39" s="75"/>
      <c r="C39" s="92" t="s">
        <v>24</v>
      </c>
      <c r="D39" s="77"/>
      <c r="E39" s="16"/>
      <c r="F39" s="89"/>
      <c r="G39" s="89"/>
    </row>
    <row r="40" spans="1:7" ht="24" x14ac:dyDescent="0.25">
      <c r="A40" s="57"/>
      <c r="B40" s="75"/>
      <c r="C40" s="92" t="s">
        <v>25</v>
      </c>
      <c r="D40" s="77"/>
      <c r="E40" s="16"/>
      <c r="F40" s="89"/>
      <c r="G40" s="89"/>
    </row>
    <row r="41" spans="1:7" x14ac:dyDescent="0.25">
      <c r="A41" s="57"/>
      <c r="B41" s="75"/>
      <c r="C41" s="92"/>
      <c r="D41" s="77"/>
      <c r="E41" s="16"/>
      <c r="F41" s="89"/>
      <c r="G41" s="89"/>
    </row>
    <row r="42" spans="1:7" x14ac:dyDescent="0.25">
      <c r="A42" s="57"/>
      <c r="B42" s="75" t="s">
        <v>15</v>
      </c>
      <c r="C42" s="92" t="s">
        <v>26</v>
      </c>
      <c r="D42" s="77" t="s">
        <v>21</v>
      </c>
      <c r="E42" s="16">
        <v>1</v>
      </c>
      <c r="F42" s="97">
        <v>15000</v>
      </c>
      <c r="G42" s="26">
        <f t="shared" ref="G42" si="5">ROUND($E42*F42,2)</f>
        <v>15000</v>
      </c>
    </row>
    <row r="43" spans="1:7" x14ac:dyDescent="0.25">
      <c r="A43" s="57"/>
      <c r="B43" s="75"/>
      <c r="C43" s="92"/>
      <c r="D43" s="77"/>
      <c r="E43" s="16"/>
      <c r="F43" s="89"/>
      <c r="G43" s="89"/>
    </row>
    <row r="44" spans="1:7" x14ac:dyDescent="0.25">
      <c r="A44" s="57"/>
      <c r="B44" s="75" t="s">
        <v>18</v>
      </c>
      <c r="C44" s="92" t="s">
        <v>27</v>
      </c>
      <c r="D44" s="77" t="s">
        <v>21</v>
      </c>
      <c r="E44" s="16">
        <v>1</v>
      </c>
      <c r="F44" s="97">
        <v>14200</v>
      </c>
      <c r="G44" s="26">
        <f t="shared" ref="G44" si="6">ROUND($E44*F44,2)</f>
        <v>14200</v>
      </c>
    </row>
    <row r="45" spans="1:7" x14ac:dyDescent="0.25">
      <c r="A45" s="57"/>
      <c r="B45" s="75"/>
      <c r="C45" s="92"/>
      <c r="D45" s="77"/>
      <c r="E45" s="16"/>
      <c r="F45" s="89"/>
      <c r="G45" s="89"/>
    </row>
    <row r="46" spans="1:7" ht="24" x14ac:dyDescent="0.25">
      <c r="A46" s="57"/>
      <c r="B46" s="75" t="s">
        <v>28</v>
      </c>
      <c r="C46" s="93" t="s">
        <v>167</v>
      </c>
      <c r="D46" s="77" t="s">
        <v>22</v>
      </c>
      <c r="E46" s="45">
        <f>SUM(G42:G44)</f>
        <v>29200</v>
      </c>
      <c r="F46" s="51"/>
      <c r="G46" s="26">
        <f t="shared" ref="G46" si="7">ROUND($E46*F46,2)</f>
        <v>0</v>
      </c>
    </row>
    <row r="47" spans="1:7" x14ac:dyDescent="0.25">
      <c r="A47" s="57"/>
      <c r="B47" s="75"/>
      <c r="C47" s="92"/>
      <c r="D47" s="77"/>
      <c r="E47" s="16"/>
      <c r="F47" s="89"/>
      <c r="G47" s="89"/>
    </row>
    <row r="48" spans="1:7" x14ac:dyDescent="0.25">
      <c r="A48" s="57"/>
      <c r="B48" s="75"/>
      <c r="C48" s="92" t="s">
        <v>29</v>
      </c>
      <c r="D48" s="77"/>
      <c r="E48" s="16"/>
      <c r="F48" s="89"/>
      <c r="G48" s="89"/>
    </row>
    <row r="49" spans="1:7" ht="24" customHeight="1" x14ac:dyDescent="0.25">
      <c r="A49" s="57"/>
      <c r="B49" s="75"/>
      <c r="C49" s="92" t="s">
        <v>30</v>
      </c>
      <c r="D49" s="77"/>
      <c r="E49" s="16"/>
      <c r="F49" s="89"/>
      <c r="G49" s="89"/>
    </row>
    <row r="50" spans="1:7" x14ac:dyDescent="0.25">
      <c r="A50" s="57"/>
      <c r="B50" s="75"/>
      <c r="C50" s="92"/>
      <c r="D50" s="77"/>
      <c r="E50" s="16"/>
      <c r="F50" s="89"/>
      <c r="G50" s="89"/>
    </row>
    <row r="51" spans="1:7" ht="24" x14ac:dyDescent="0.25">
      <c r="A51" s="57"/>
      <c r="B51" s="75"/>
      <c r="C51" s="92" t="s">
        <v>31</v>
      </c>
      <c r="D51" s="77"/>
      <c r="E51" s="16"/>
      <c r="F51" s="89"/>
      <c r="G51" s="89"/>
    </row>
    <row r="52" spans="1:7" x14ac:dyDescent="0.25">
      <c r="A52" s="57"/>
      <c r="B52" s="75"/>
      <c r="C52" s="92"/>
      <c r="D52" s="77"/>
      <c r="E52" s="16"/>
      <c r="F52" s="89"/>
      <c r="G52" s="89"/>
    </row>
    <row r="53" spans="1:7" ht="36" x14ac:dyDescent="0.25">
      <c r="A53" s="57"/>
      <c r="B53" s="75"/>
      <c r="C53" s="92" t="s">
        <v>32</v>
      </c>
      <c r="D53" s="77"/>
      <c r="E53" s="16"/>
      <c r="F53" s="89"/>
      <c r="G53" s="89"/>
    </row>
    <row r="54" spans="1:7" x14ac:dyDescent="0.25">
      <c r="A54" s="57"/>
      <c r="B54" s="75"/>
      <c r="C54" s="92"/>
      <c r="D54" s="77"/>
      <c r="E54" s="16"/>
      <c r="F54" s="89"/>
      <c r="G54" s="89"/>
    </row>
    <row r="55" spans="1:7" ht="24" x14ac:dyDescent="0.25">
      <c r="A55" s="57"/>
      <c r="B55" s="75"/>
      <c r="C55" s="92" t="s">
        <v>33</v>
      </c>
      <c r="D55" s="77"/>
      <c r="E55" s="16"/>
      <c r="F55" s="89"/>
      <c r="G55" s="89"/>
    </row>
    <row r="56" spans="1:7" x14ac:dyDescent="0.25">
      <c r="A56" s="98"/>
      <c r="B56" s="62"/>
      <c r="C56" s="93"/>
      <c r="D56" s="99"/>
      <c r="E56" s="18"/>
      <c r="F56" s="89"/>
      <c r="G56" s="89"/>
    </row>
    <row r="57" spans="1:7" x14ac:dyDescent="0.25">
      <c r="A57" s="98"/>
      <c r="B57" s="62"/>
      <c r="C57" s="93"/>
      <c r="D57" s="99"/>
      <c r="E57" s="18"/>
      <c r="F57" s="89"/>
      <c r="G57" s="89"/>
    </row>
    <row r="58" spans="1:7" x14ac:dyDescent="0.25">
      <c r="A58" s="100"/>
      <c r="B58" s="101"/>
      <c r="C58" s="93"/>
      <c r="D58" s="99"/>
      <c r="E58" s="19"/>
      <c r="F58" s="102"/>
      <c r="G58" s="102"/>
    </row>
    <row r="59" spans="1:7" x14ac:dyDescent="0.25">
      <c r="A59" s="103"/>
      <c r="B59" s="55"/>
      <c r="C59" s="104"/>
      <c r="D59" s="105"/>
      <c r="E59" s="2"/>
      <c r="F59" s="86"/>
      <c r="G59" s="27">
        <f t="shared" ref="G59" si="8">SUM(G11:G57)</f>
        <v>44200</v>
      </c>
    </row>
    <row r="60" spans="1:7" x14ac:dyDescent="0.25">
      <c r="A60" s="100"/>
      <c r="B60" s="101"/>
      <c r="C60" s="106" t="s">
        <v>34</v>
      </c>
      <c r="D60" s="107"/>
      <c r="E60" s="1"/>
      <c r="F60" s="102"/>
      <c r="G60" s="102"/>
    </row>
    <row r="61" spans="1:7" x14ac:dyDescent="0.25">
      <c r="A61" s="103" t="str">
        <f>A2</f>
        <v>CONTRACT N3TC/RM-2025-603: Tugela River to Van Reenen_N3-6 km 0 to N3-6X km 60.4</v>
      </c>
      <c r="B61" s="108"/>
      <c r="C61" s="54"/>
      <c r="D61" s="105"/>
      <c r="E61" s="28"/>
      <c r="F61" s="103"/>
      <c r="G61" s="55" t="s">
        <v>0</v>
      </c>
    </row>
    <row r="62" spans="1:7" ht="12.75" customHeight="1" x14ac:dyDescent="0.25">
      <c r="A62" s="109" t="str">
        <f>A3</f>
        <v>MOWING, CUTTING AND REMOVAL OF VEGETATION ON THE N3 – PACKAGE 3</v>
      </c>
      <c r="B62" s="110"/>
      <c r="C62" s="93"/>
      <c r="D62" s="93"/>
      <c r="E62" s="111"/>
      <c r="F62" s="98"/>
      <c r="G62" s="62" t="s">
        <v>135</v>
      </c>
    </row>
    <row r="63" spans="1:7" ht="12.75" customHeight="1" x14ac:dyDescent="0.25">
      <c r="A63" s="109"/>
      <c r="B63" s="110"/>
      <c r="C63" s="93"/>
      <c r="D63" s="93"/>
      <c r="E63" s="111"/>
      <c r="F63" s="98"/>
      <c r="G63" s="112"/>
    </row>
    <row r="64" spans="1:7" x14ac:dyDescent="0.25">
      <c r="A64" s="98" t="s">
        <v>35</v>
      </c>
      <c r="B64" s="62"/>
      <c r="C64" s="61"/>
      <c r="D64" s="113"/>
      <c r="E64" s="3"/>
      <c r="F64" s="98"/>
      <c r="G64" s="112"/>
    </row>
    <row r="65" spans="1:7" x14ac:dyDescent="0.25">
      <c r="A65" s="98"/>
      <c r="B65" s="62"/>
      <c r="C65" s="61"/>
      <c r="D65" s="113"/>
      <c r="E65" s="3"/>
      <c r="F65" s="98"/>
      <c r="G65" s="112"/>
    </row>
    <row r="66" spans="1:7" x14ac:dyDescent="0.25">
      <c r="A66" s="114"/>
      <c r="B66" s="55"/>
      <c r="C66" s="104"/>
      <c r="D66" s="115"/>
      <c r="E66" s="20"/>
      <c r="F66" s="86"/>
      <c r="G66" s="86"/>
    </row>
    <row r="67" spans="1:7" x14ac:dyDescent="0.25">
      <c r="A67" s="109" t="s">
        <v>2</v>
      </c>
      <c r="B67" s="62"/>
      <c r="C67" s="116" t="s">
        <v>3</v>
      </c>
      <c r="D67" s="99" t="s">
        <v>4</v>
      </c>
      <c r="E67" s="18" t="s">
        <v>5</v>
      </c>
      <c r="F67" s="78" t="s">
        <v>6</v>
      </c>
      <c r="G67" s="78" t="s">
        <v>7</v>
      </c>
    </row>
    <row r="68" spans="1:7" x14ac:dyDescent="0.25">
      <c r="A68" s="117"/>
      <c r="B68" s="101"/>
      <c r="C68" s="118"/>
      <c r="D68" s="119"/>
      <c r="E68" s="19"/>
      <c r="F68" s="102"/>
      <c r="G68" s="102"/>
    </row>
    <row r="69" spans="1:7" x14ac:dyDescent="0.25">
      <c r="A69" s="103"/>
      <c r="B69" s="55"/>
      <c r="C69" s="120"/>
      <c r="D69" s="115"/>
      <c r="E69" s="20"/>
      <c r="F69" s="86"/>
      <c r="G69" s="86"/>
    </row>
    <row r="70" spans="1:7" x14ac:dyDescent="0.25">
      <c r="A70" s="98"/>
      <c r="B70" s="62"/>
      <c r="C70" s="93" t="s">
        <v>36</v>
      </c>
      <c r="D70" s="99"/>
      <c r="E70" s="18"/>
      <c r="F70" s="89"/>
      <c r="G70" s="26">
        <f t="shared" ref="G70" si="9">G59</f>
        <v>44200</v>
      </c>
    </row>
    <row r="71" spans="1:7" x14ac:dyDescent="0.25">
      <c r="A71" s="100"/>
      <c r="B71" s="101"/>
      <c r="C71" s="121"/>
      <c r="D71" s="119"/>
      <c r="E71" s="19"/>
      <c r="F71" s="102"/>
      <c r="G71" s="102"/>
    </row>
    <row r="72" spans="1:7" x14ac:dyDescent="0.25">
      <c r="A72" s="98"/>
      <c r="B72" s="62"/>
      <c r="C72" s="93"/>
      <c r="D72" s="99"/>
      <c r="E72" s="18"/>
      <c r="F72" s="86"/>
      <c r="G72" s="86"/>
    </row>
    <row r="73" spans="1:7" x14ac:dyDescent="0.25">
      <c r="A73" s="57" t="s">
        <v>37</v>
      </c>
      <c r="B73" s="75"/>
      <c r="C73" s="90" t="s">
        <v>38</v>
      </c>
      <c r="D73" s="77"/>
      <c r="E73" s="16"/>
      <c r="F73" s="89"/>
      <c r="G73" s="89"/>
    </row>
    <row r="74" spans="1:7" x14ac:dyDescent="0.25">
      <c r="A74" s="57"/>
      <c r="B74" s="91"/>
      <c r="C74" s="92"/>
      <c r="D74" s="77"/>
      <c r="E74" s="16"/>
      <c r="F74" s="89"/>
      <c r="G74" s="89"/>
    </row>
    <row r="75" spans="1:7" x14ac:dyDescent="0.25">
      <c r="A75" s="57" t="s">
        <v>39</v>
      </c>
      <c r="B75" s="91"/>
      <c r="C75" s="92" t="s">
        <v>40</v>
      </c>
      <c r="D75" s="77"/>
      <c r="E75" s="16"/>
      <c r="F75" s="89"/>
      <c r="G75" s="89"/>
    </row>
    <row r="76" spans="1:7" x14ac:dyDescent="0.25">
      <c r="A76" s="57"/>
      <c r="B76" s="75" t="s">
        <v>15</v>
      </c>
      <c r="C76" s="92" t="s">
        <v>41</v>
      </c>
      <c r="D76" s="77" t="s">
        <v>13</v>
      </c>
      <c r="E76" s="16">
        <v>1</v>
      </c>
      <c r="F76" s="50"/>
      <c r="G76" s="26">
        <f t="shared" ref="G76" si="10">ROUND($E76*F76,2)</f>
        <v>0</v>
      </c>
    </row>
    <row r="77" spans="1:7" x14ac:dyDescent="0.25">
      <c r="A77" s="57"/>
      <c r="B77" s="75"/>
      <c r="C77" s="92"/>
      <c r="D77" s="77"/>
      <c r="E77" s="16"/>
      <c r="F77" s="89"/>
      <c r="G77" s="89"/>
    </row>
    <row r="78" spans="1:7" ht="36" x14ac:dyDescent="0.25">
      <c r="A78" s="96"/>
      <c r="B78" s="75"/>
      <c r="C78" s="93" t="s">
        <v>168</v>
      </c>
      <c r="D78" s="77"/>
      <c r="E78" s="16"/>
      <c r="F78" s="89"/>
      <c r="G78" s="89"/>
    </row>
    <row r="79" spans="1:7" x14ac:dyDescent="0.25">
      <c r="A79" s="96"/>
      <c r="B79" s="75"/>
      <c r="C79" s="92"/>
      <c r="D79" s="77"/>
      <c r="E79" s="16"/>
      <c r="F79" s="89"/>
      <c r="G79" s="89"/>
    </row>
    <row r="80" spans="1:7" ht="36" x14ac:dyDescent="0.25">
      <c r="A80" s="96"/>
      <c r="B80" s="75"/>
      <c r="C80" s="92" t="s">
        <v>42</v>
      </c>
      <c r="D80" s="77"/>
      <c r="E80" s="16"/>
      <c r="F80" s="89"/>
      <c r="G80" s="89"/>
    </row>
    <row r="81" spans="1:7" x14ac:dyDescent="0.25">
      <c r="A81" s="96"/>
      <c r="B81" s="75"/>
      <c r="C81" s="92"/>
      <c r="D81" s="77"/>
      <c r="E81" s="16"/>
      <c r="F81" s="89"/>
      <c r="G81" s="89"/>
    </row>
    <row r="82" spans="1:7" ht="36" x14ac:dyDescent="0.25">
      <c r="A82" s="96"/>
      <c r="B82" s="75"/>
      <c r="C82" s="93" t="s">
        <v>169</v>
      </c>
      <c r="D82" s="77"/>
      <c r="E82" s="16"/>
      <c r="F82" s="89"/>
      <c r="G82" s="89"/>
    </row>
    <row r="83" spans="1:7" x14ac:dyDescent="0.25">
      <c r="A83" s="96"/>
      <c r="B83" s="75"/>
      <c r="C83" s="92"/>
      <c r="D83" s="77"/>
      <c r="E83" s="16"/>
      <c r="F83" s="89"/>
      <c r="G83" s="89"/>
    </row>
    <row r="84" spans="1:7" ht="24" x14ac:dyDescent="0.25">
      <c r="A84" s="96"/>
      <c r="B84" s="75"/>
      <c r="C84" s="93" t="s">
        <v>170</v>
      </c>
      <c r="D84" s="77"/>
      <c r="E84" s="16"/>
      <c r="F84" s="89"/>
      <c r="G84" s="89"/>
    </row>
    <row r="85" spans="1:7" x14ac:dyDescent="0.25">
      <c r="A85" s="96"/>
      <c r="B85" s="75"/>
      <c r="C85" s="92"/>
      <c r="D85" s="77"/>
      <c r="E85" s="16"/>
      <c r="F85" s="89"/>
      <c r="G85" s="89"/>
    </row>
    <row r="86" spans="1:7" ht="24" x14ac:dyDescent="0.25">
      <c r="A86" s="96"/>
      <c r="B86" s="75"/>
      <c r="C86" s="92" t="s">
        <v>43</v>
      </c>
      <c r="D86" s="77"/>
      <c r="E86" s="16"/>
      <c r="F86" s="89"/>
      <c r="G86" s="89"/>
    </row>
    <row r="87" spans="1:7" ht="36" x14ac:dyDescent="0.25">
      <c r="A87" s="96"/>
      <c r="B87" s="75"/>
      <c r="C87" s="92" t="s">
        <v>44</v>
      </c>
      <c r="D87" s="77"/>
      <c r="E87" s="16"/>
      <c r="F87" s="89"/>
      <c r="G87" s="89"/>
    </row>
    <row r="88" spans="1:7" x14ac:dyDescent="0.25">
      <c r="A88" s="96"/>
      <c r="B88" s="75"/>
      <c r="C88" s="92"/>
      <c r="D88" s="77"/>
      <c r="E88" s="16"/>
      <c r="F88" s="89"/>
      <c r="G88" s="89"/>
    </row>
    <row r="89" spans="1:7" x14ac:dyDescent="0.25">
      <c r="A89" s="96"/>
      <c r="B89" s="75"/>
      <c r="C89" s="92"/>
      <c r="D89" s="77"/>
      <c r="E89" s="16"/>
      <c r="F89" s="89"/>
      <c r="G89" s="89"/>
    </row>
    <row r="90" spans="1:7" ht="24" x14ac:dyDescent="0.25">
      <c r="A90" s="57"/>
      <c r="B90" s="75" t="s">
        <v>18</v>
      </c>
      <c r="C90" s="92" t="s">
        <v>45</v>
      </c>
      <c r="D90" s="99" t="s">
        <v>171</v>
      </c>
      <c r="E90" s="16"/>
      <c r="F90" s="97">
        <v>20000</v>
      </c>
      <c r="G90" s="99" t="s">
        <v>132</v>
      </c>
    </row>
    <row r="91" spans="1:7" ht="36" x14ac:dyDescent="0.25">
      <c r="A91" s="57"/>
      <c r="B91" s="75"/>
      <c r="C91" s="92" t="s">
        <v>46</v>
      </c>
      <c r="D91" s="77"/>
      <c r="E91" s="16"/>
      <c r="F91" s="89"/>
      <c r="G91" s="89"/>
    </row>
    <row r="92" spans="1:7" x14ac:dyDescent="0.25">
      <c r="A92" s="57"/>
      <c r="B92" s="75"/>
      <c r="C92" s="92"/>
      <c r="D92" s="77"/>
      <c r="E92" s="16"/>
      <c r="F92" s="89"/>
      <c r="G92" s="89"/>
    </row>
    <row r="93" spans="1:7" x14ac:dyDescent="0.25">
      <c r="A93" s="57"/>
      <c r="B93" s="75"/>
      <c r="C93" s="92"/>
      <c r="D93" s="77"/>
      <c r="E93" s="16"/>
      <c r="F93" s="89"/>
      <c r="G93" s="89"/>
    </row>
    <row r="94" spans="1:7" x14ac:dyDescent="0.25">
      <c r="A94" s="57" t="s">
        <v>47</v>
      </c>
      <c r="B94" s="75"/>
      <c r="C94" s="90" t="s">
        <v>48</v>
      </c>
      <c r="D94" s="77"/>
      <c r="E94" s="16"/>
      <c r="F94" s="89"/>
      <c r="G94" s="89"/>
    </row>
    <row r="95" spans="1:7" x14ac:dyDescent="0.25">
      <c r="A95" s="57"/>
      <c r="B95" s="75"/>
      <c r="C95" s="92"/>
      <c r="D95" s="77"/>
      <c r="E95" s="16"/>
      <c r="F95" s="89"/>
      <c r="G95" s="89"/>
    </row>
    <row r="96" spans="1:7" x14ac:dyDescent="0.25">
      <c r="A96" s="57"/>
      <c r="B96" s="75"/>
      <c r="C96" s="92"/>
      <c r="D96" s="77"/>
      <c r="E96" s="16"/>
      <c r="F96" s="89"/>
      <c r="G96" s="89"/>
    </row>
    <row r="97" spans="1:7" ht="13.5" thickBot="1" x14ac:dyDescent="0.3">
      <c r="A97" s="57" t="s">
        <v>182</v>
      </c>
      <c r="B97" s="58"/>
      <c r="C97" s="122" t="s">
        <v>183</v>
      </c>
      <c r="D97" s="77"/>
      <c r="E97" s="16"/>
      <c r="F97" s="89"/>
      <c r="G97" s="89"/>
    </row>
    <row r="98" spans="1:7" ht="36.75" thickBot="1" x14ac:dyDescent="0.3">
      <c r="A98" s="57"/>
      <c r="B98" s="58"/>
      <c r="C98" s="122" t="s">
        <v>49</v>
      </c>
      <c r="D98" s="123" t="s">
        <v>22</v>
      </c>
      <c r="E98" s="49">
        <f>G250</f>
        <v>496400</v>
      </c>
      <c r="F98" s="52"/>
      <c r="G98" s="26">
        <f>ROUND(G250*F98,2)</f>
        <v>0</v>
      </c>
    </row>
    <row r="99" spans="1:7" x14ac:dyDescent="0.25">
      <c r="A99" s="57"/>
      <c r="B99" s="75"/>
      <c r="C99" s="92"/>
      <c r="D99" s="77"/>
      <c r="E99" s="16"/>
      <c r="F99" s="89"/>
      <c r="G99" s="89"/>
    </row>
    <row r="100" spans="1:7" ht="13.5" thickBot="1" x14ac:dyDescent="0.3">
      <c r="A100" s="57"/>
      <c r="B100" s="75"/>
      <c r="C100" s="92" t="s">
        <v>50</v>
      </c>
      <c r="D100" s="77"/>
      <c r="E100" s="16"/>
      <c r="F100" s="89"/>
      <c r="G100" s="89"/>
    </row>
    <row r="101" spans="1:7" ht="36.75" thickBot="1" x14ac:dyDescent="0.3">
      <c r="A101" s="57"/>
      <c r="B101" s="58"/>
      <c r="C101" s="124" t="s">
        <v>51</v>
      </c>
      <c r="D101" s="125"/>
      <c r="E101" s="16"/>
      <c r="F101" s="89"/>
      <c r="G101" s="89"/>
    </row>
    <row r="102" spans="1:7" ht="24" x14ac:dyDescent="0.25">
      <c r="A102" s="57"/>
      <c r="B102" s="75"/>
      <c r="C102" s="92" t="s">
        <v>52</v>
      </c>
      <c r="D102" s="77"/>
      <c r="E102" s="16"/>
      <c r="F102" s="89"/>
      <c r="G102" s="89"/>
    </row>
    <row r="103" spans="1:7" x14ac:dyDescent="0.25">
      <c r="A103" s="57"/>
      <c r="B103" s="75"/>
      <c r="C103" s="92"/>
      <c r="D103" s="77"/>
      <c r="E103" s="16"/>
      <c r="F103" s="89"/>
      <c r="G103" s="89"/>
    </row>
    <row r="104" spans="1:7" x14ac:dyDescent="0.25">
      <c r="A104" s="57"/>
      <c r="B104" s="75"/>
      <c r="C104" s="92" t="s">
        <v>53</v>
      </c>
      <c r="D104" s="77"/>
      <c r="E104" s="16"/>
      <c r="F104" s="89"/>
      <c r="G104" s="89"/>
    </row>
    <row r="105" spans="1:7" x14ac:dyDescent="0.25">
      <c r="A105" s="98"/>
      <c r="B105" s="62"/>
      <c r="C105" s="93"/>
      <c r="D105" s="99"/>
      <c r="E105" s="18"/>
      <c r="F105" s="89"/>
      <c r="G105" s="89"/>
    </row>
    <row r="106" spans="1:7" x14ac:dyDescent="0.25">
      <c r="A106" s="100"/>
      <c r="B106" s="101"/>
      <c r="C106" s="93"/>
      <c r="D106" s="99"/>
      <c r="E106" s="19"/>
      <c r="F106" s="102"/>
      <c r="G106" s="102"/>
    </row>
    <row r="107" spans="1:7" x14ac:dyDescent="0.25">
      <c r="A107" s="103"/>
      <c r="B107" s="55"/>
      <c r="C107" s="104"/>
      <c r="D107" s="105"/>
      <c r="E107" s="2"/>
      <c r="F107" s="86"/>
      <c r="G107" s="86"/>
    </row>
    <row r="108" spans="1:7" x14ac:dyDescent="0.25">
      <c r="A108" s="100"/>
      <c r="B108" s="101"/>
      <c r="C108" s="106" t="s">
        <v>54</v>
      </c>
      <c r="D108" s="107"/>
      <c r="E108" s="1"/>
      <c r="F108" s="102"/>
      <c r="G108" s="29">
        <f t="shared" ref="G108" si="11">SUM(G70:G106)</f>
        <v>44200</v>
      </c>
    </row>
    <row r="109" spans="1:7" ht="12.75" customHeight="1" x14ac:dyDescent="0.25">
      <c r="A109" s="103" t="str">
        <f>A2</f>
        <v>CONTRACT N3TC/RM-2025-603: Tugela River to Van Reenen_N3-6 km 0 to N3-6X km 60.4</v>
      </c>
      <c r="B109" s="108"/>
      <c r="C109" s="54"/>
      <c r="D109" s="105"/>
      <c r="E109" s="28"/>
      <c r="F109" s="103"/>
      <c r="G109" s="55" t="s">
        <v>0</v>
      </c>
    </row>
    <row r="110" spans="1:7" ht="12.75" customHeight="1" x14ac:dyDescent="0.25">
      <c r="A110" s="98" t="str">
        <f>A3</f>
        <v>MOWING, CUTTING AND REMOVAL OF VEGETATION ON THE N3 – PACKAGE 3</v>
      </c>
      <c r="B110" s="126"/>
      <c r="C110" s="61"/>
      <c r="D110" s="61"/>
      <c r="E110" s="127"/>
      <c r="F110" s="98"/>
      <c r="G110" s="62" t="s">
        <v>135</v>
      </c>
    </row>
    <row r="111" spans="1:7" ht="12.75" customHeight="1" x14ac:dyDescent="0.25">
      <c r="A111" s="98"/>
      <c r="B111" s="126"/>
      <c r="C111" s="61"/>
      <c r="D111" s="61"/>
      <c r="E111" s="127"/>
      <c r="F111" s="98"/>
      <c r="G111" s="112"/>
    </row>
    <row r="112" spans="1:7" x14ac:dyDescent="0.25">
      <c r="A112" s="100" t="s">
        <v>55</v>
      </c>
      <c r="B112" s="128"/>
      <c r="C112" s="106"/>
      <c r="D112" s="107"/>
      <c r="E112" s="1"/>
      <c r="F112" s="98"/>
      <c r="G112" s="112"/>
    </row>
    <row r="113" spans="1:7" ht="12.75" customHeight="1" x14ac:dyDescent="0.25">
      <c r="A113" s="114"/>
      <c r="B113" s="55"/>
      <c r="C113" s="104"/>
      <c r="D113" s="115"/>
      <c r="E113" s="20"/>
      <c r="F113" s="86"/>
      <c r="G113" s="86"/>
    </row>
    <row r="114" spans="1:7" ht="12.75" customHeight="1" x14ac:dyDescent="0.25">
      <c r="A114" s="109" t="s">
        <v>2</v>
      </c>
      <c r="B114" s="62"/>
      <c r="C114" s="116" t="s">
        <v>3</v>
      </c>
      <c r="D114" s="99" t="s">
        <v>4</v>
      </c>
      <c r="E114" s="18" t="s">
        <v>5</v>
      </c>
      <c r="F114" s="78" t="s">
        <v>6</v>
      </c>
      <c r="G114" s="78" t="s">
        <v>7</v>
      </c>
    </row>
    <row r="115" spans="1:7" ht="12.75" customHeight="1" x14ac:dyDescent="0.25">
      <c r="A115" s="117"/>
      <c r="B115" s="101"/>
      <c r="C115" s="118"/>
      <c r="D115" s="119"/>
      <c r="E115" s="19"/>
      <c r="F115" s="102"/>
      <c r="G115" s="102"/>
    </row>
    <row r="116" spans="1:7" x14ac:dyDescent="0.25">
      <c r="A116" s="103"/>
      <c r="B116" s="55"/>
      <c r="C116" s="54"/>
      <c r="D116" s="115"/>
      <c r="E116" s="18"/>
      <c r="F116" s="86"/>
      <c r="G116" s="86"/>
    </row>
    <row r="117" spans="1:7" x14ac:dyDescent="0.25">
      <c r="A117" s="57" t="s">
        <v>37</v>
      </c>
      <c r="B117" s="75"/>
      <c r="C117" s="90" t="s">
        <v>38</v>
      </c>
      <c r="D117" s="77"/>
      <c r="E117" s="16"/>
      <c r="F117" s="89"/>
      <c r="G117" s="89"/>
    </row>
    <row r="118" spans="1:7" x14ac:dyDescent="0.25">
      <c r="A118" s="57"/>
      <c r="B118" s="75"/>
      <c r="C118" s="59"/>
      <c r="D118" s="77"/>
      <c r="E118" s="16"/>
      <c r="F118" s="89"/>
      <c r="G118" s="89"/>
    </row>
    <row r="119" spans="1:7" ht="24" x14ac:dyDescent="0.25">
      <c r="A119" s="57" t="s">
        <v>56</v>
      </c>
      <c r="B119" s="75"/>
      <c r="C119" s="92" t="s">
        <v>57</v>
      </c>
      <c r="D119" s="77"/>
      <c r="E119" s="16"/>
      <c r="F119" s="89"/>
      <c r="G119" s="89"/>
    </row>
    <row r="120" spans="1:7" x14ac:dyDescent="0.25">
      <c r="A120" s="57"/>
      <c r="B120" s="75"/>
      <c r="C120" s="92" t="s">
        <v>58</v>
      </c>
      <c r="D120" s="77"/>
      <c r="E120" s="16"/>
      <c r="F120" s="89"/>
      <c r="G120" s="89"/>
    </row>
    <row r="121" spans="1:7" x14ac:dyDescent="0.25">
      <c r="A121" s="57"/>
      <c r="B121" s="75"/>
      <c r="C121" s="92" t="s">
        <v>59</v>
      </c>
      <c r="D121" s="77"/>
      <c r="E121" s="16"/>
      <c r="F121" s="89"/>
      <c r="G121" s="89"/>
    </row>
    <row r="122" spans="1:7" x14ac:dyDescent="0.25">
      <c r="A122" s="57"/>
      <c r="B122" s="75"/>
      <c r="C122" s="92"/>
      <c r="D122" s="77"/>
      <c r="E122" s="16"/>
      <c r="F122" s="89"/>
      <c r="G122" s="89"/>
    </row>
    <row r="123" spans="1:7" x14ac:dyDescent="0.25">
      <c r="A123" s="57"/>
      <c r="B123" s="75" t="s">
        <v>15</v>
      </c>
      <c r="C123" s="92" t="s">
        <v>16</v>
      </c>
      <c r="D123" s="77"/>
      <c r="E123" s="16"/>
      <c r="F123" s="89"/>
      <c r="G123" s="89"/>
    </row>
    <row r="124" spans="1:7" x14ac:dyDescent="0.25">
      <c r="A124" s="57"/>
      <c r="B124" s="75"/>
      <c r="C124" s="93" t="s">
        <v>145</v>
      </c>
      <c r="D124" s="77" t="s">
        <v>17</v>
      </c>
      <c r="E124" s="16">
        <v>1</v>
      </c>
      <c r="F124" s="50"/>
      <c r="G124" s="26">
        <f t="shared" ref="G124:G125" si="12">ROUND($E124*F124,2)</f>
        <v>0</v>
      </c>
    </row>
    <row r="125" spans="1:7" x14ac:dyDescent="0.25">
      <c r="A125" s="57"/>
      <c r="B125" s="75"/>
      <c r="C125" s="93" t="s">
        <v>146</v>
      </c>
      <c r="D125" s="77" t="s">
        <v>17</v>
      </c>
      <c r="E125" s="16">
        <v>1</v>
      </c>
      <c r="F125" s="50"/>
      <c r="G125" s="26">
        <f t="shared" si="12"/>
        <v>0</v>
      </c>
    </row>
    <row r="126" spans="1:7" x14ac:dyDescent="0.25">
      <c r="A126" s="57"/>
      <c r="B126" s="75"/>
      <c r="C126" s="92"/>
      <c r="D126" s="77"/>
      <c r="E126" s="16"/>
      <c r="F126" s="88"/>
      <c r="G126" s="89"/>
    </row>
    <row r="127" spans="1:7" x14ac:dyDescent="0.25">
      <c r="A127" s="57"/>
      <c r="B127" s="75" t="s">
        <v>18</v>
      </c>
      <c r="C127" s="92" t="s">
        <v>19</v>
      </c>
      <c r="D127" s="77"/>
      <c r="E127" s="16"/>
      <c r="F127" s="88"/>
      <c r="G127" s="89"/>
    </row>
    <row r="128" spans="1:7" x14ac:dyDescent="0.25">
      <c r="A128" s="57"/>
      <c r="B128" s="75"/>
      <c r="C128" s="93" t="s">
        <v>147</v>
      </c>
      <c r="D128" s="77" t="s">
        <v>17</v>
      </c>
      <c r="E128" s="16">
        <v>1</v>
      </c>
      <c r="F128" s="50"/>
      <c r="G128" s="26">
        <f t="shared" ref="G128:G131" si="13">ROUND($E128*F128,2)</f>
        <v>0</v>
      </c>
    </row>
    <row r="129" spans="1:7" x14ac:dyDescent="0.25">
      <c r="A129" s="57"/>
      <c r="B129" s="75"/>
      <c r="C129" s="93" t="s">
        <v>148</v>
      </c>
      <c r="D129" s="77" t="s">
        <v>17</v>
      </c>
      <c r="E129" s="16">
        <v>1</v>
      </c>
      <c r="F129" s="50"/>
      <c r="G129" s="26">
        <f t="shared" si="13"/>
        <v>0</v>
      </c>
    </row>
    <row r="130" spans="1:7" x14ac:dyDescent="0.25">
      <c r="A130" s="57"/>
      <c r="B130" s="75"/>
      <c r="C130" s="93" t="s">
        <v>149</v>
      </c>
      <c r="D130" s="77" t="s">
        <v>17</v>
      </c>
      <c r="E130" s="16">
        <v>1</v>
      </c>
      <c r="F130" s="50"/>
      <c r="G130" s="26">
        <f t="shared" si="13"/>
        <v>0</v>
      </c>
    </row>
    <row r="131" spans="1:7" x14ac:dyDescent="0.25">
      <c r="A131" s="57"/>
      <c r="B131" s="75"/>
      <c r="C131" s="93" t="s">
        <v>150</v>
      </c>
      <c r="D131" s="77" t="s">
        <v>17</v>
      </c>
      <c r="E131" s="16">
        <v>1</v>
      </c>
      <c r="F131" s="50"/>
      <c r="G131" s="26">
        <f t="shared" si="13"/>
        <v>0</v>
      </c>
    </row>
    <row r="132" spans="1:7" x14ac:dyDescent="0.25">
      <c r="A132" s="57"/>
      <c r="B132" s="75"/>
      <c r="C132" s="93" t="s">
        <v>180</v>
      </c>
      <c r="D132" s="77" t="s">
        <v>17</v>
      </c>
      <c r="E132" s="16">
        <v>1</v>
      </c>
      <c r="F132" s="50"/>
      <c r="G132" s="26">
        <f t="shared" ref="G132" si="14">ROUND($E132*F132,2)</f>
        <v>0</v>
      </c>
    </row>
    <row r="133" spans="1:7" x14ac:dyDescent="0.25">
      <c r="A133" s="57"/>
      <c r="B133" s="75"/>
      <c r="C133" s="92"/>
      <c r="D133" s="77"/>
      <c r="E133" s="16"/>
      <c r="F133" s="89"/>
      <c r="G133" s="89"/>
    </row>
    <row r="134" spans="1:7" ht="24" x14ac:dyDescent="0.25">
      <c r="A134" s="57" t="s">
        <v>60</v>
      </c>
      <c r="B134" s="75"/>
      <c r="C134" s="90" t="s">
        <v>61</v>
      </c>
      <c r="D134" s="77"/>
      <c r="E134" s="16"/>
      <c r="F134" s="89"/>
      <c r="G134" s="89"/>
    </row>
    <row r="135" spans="1:7" x14ac:dyDescent="0.25">
      <c r="A135" s="57"/>
      <c r="B135" s="91"/>
      <c r="C135" s="92"/>
      <c r="D135" s="77"/>
      <c r="E135" s="16"/>
      <c r="F135" s="89"/>
      <c r="G135" s="89"/>
    </row>
    <row r="136" spans="1:7" x14ac:dyDescent="0.25">
      <c r="A136" s="57" t="s">
        <v>62</v>
      </c>
      <c r="B136" s="91"/>
      <c r="C136" s="92" t="s">
        <v>63</v>
      </c>
      <c r="D136" s="77"/>
      <c r="E136" s="16"/>
      <c r="F136" s="89"/>
      <c r="G136" s="89"/>
    </row>
    <row r="137" spans="1:7" x14ac:dyDescent="0.25">
      <c r="A137" s="57"/>
      <c r="B137" s="91"/>
      <c r="C137" s="93" t="s">
        <v>172</v>
      </c>
      <c r="D137" s="77"/>
      <c r="E137" s="16"/>
      <c r="F137" s="89"/>
      <c r="G137" s="89"/>
    </row>
    <row r="138" spans="1:7" x14ac:dyDescent="0.25">
      <c r="A138" s="57"/>
      <c r="B138" s="91"/>
      <c r="C138" s="92"/>
      <c r="D138" s="77"/>
      <c r="E138" s="16"/>
      <c r="F138" s="89"/>
      <c r="G138" s="89"/>
    </row>
    <row r="139" spans="1:7" ht="32.25" customHeight="1" x14ac:dyDescent="0.25">
      <c r="A139" s="57"/>
      <c r="B139" s="75" t="s">
        <v>15</v>
      </c>
      <c r="C139" s="92" t="s">
        <v>64</v>
      </c>
      <c r="D139" s="77" t="s">
        <v>65</v>
      </c>
      <c r="E139" s="21">
        <v>102</v>
      </c>
      <c r="F139" s="53"/>
      <c r="G139" s="26">
        <f t="shared" ref="G139" si="15">ROUND($E139*F139,2)</f>
        <v>0</v>
      </c>
    </row>
    <row r="140" spans="1:7" x14ac:dyDescent="0.25">
      <c r="A140" s="57"/>
      <c r="B140" s="75"/>
      <c r="C140" s="92"/>
      <c r="D140" s="77"/>
      <c r="E140" s="16"/>
      <c r="F140" s="88"/>
      <c r="G140" s="89"/>
    </row>
    <row r="141" spans="1:7" ht="24" x14ac:dyDescent="0.25">
      <c r="A141" s="57"/>
      <c r="B141" s="75" t="s">
        <v>18</v>
      </c>
      <c r="C141" s="92" t="s">
        <v>66</v>
      </c>
      <c r="D141" s="77" t="s">
        <v>65</v>
      </c>
      <c r="E141" s="16"/>
      <c r="F141" s="53"/>
      <c r="G141" s="99" t="s">
        <v>132</v>
      </c>
    </row>
    <row r="142" spans="1:7" x14ac:dyDescent="0.25">
      <c r="A142" s="57"/>
      <c r="B142" s="75"/>
      <c r="C142" s="92"/>
      <c r="D142" s="77"/>
      <c r="E142" s="16"/>
      <c r="F142" s="88"/>
      <c r="G142" s="89"/>
    </row>
    <row r="143" spans="1:7" ht="24" x14ac:dyDescent="0.25">
      <c r="A143" s="57"/>
      <c r="B143" s="75" t="s">
        <v>69</v>
      </c>
      <c r="C143" s="92" t="s">
        <v>70</v>
      </c>
      <c r="D143" s="77" t="s">
        <v>21</v>
      </c>
      <c r="E143" s="16">
        <v>1</v>
      </c>
      <c r="F143" s="95">
        <v>100000</v>
      </c>
      <c r="G143" s="26">
        <f t="shared" ref="G143" si="16">ROUND($E143*F143,2)</f>
        <v>100000</v>
      </c>
    </row>
    <row r="144" spans="1:7" x14ac:dyDescent="0.25">
      <c r="A144" s="57"/>
      <c r="B144" s="75"/>
      <c r="C144" s="129"/>
      <c r="D144" s="130"/>
      <c r="E144" s="46"/>
      <c r="F144" s="131"/>
      <c r="G144" s="132"/>
    </row>
    <row r="145" spans="1:7" x14ac:dyDescent="0.25">
      <c r="A145" s="57"/>
      <c r="B145" s="75"/>
      <c r="C145" s="92"/>
      <c r="D145" s="77"/>
      <c r="E145" s="16"/>
      <c r="F145" s="88"/>
      <c r="G145" s="89"/>
    </row>
    <row r="146" spans="1:7" x14ac:dyDescent="0.25">
      <c r="A146" s="98"/>
      <c r="B146" s="62"/>
      <c r="C146" s="93"/>
      <c r="D146" s="99"/>
      <c r="E146" s="18"/>
      <c r="F146" s="89"/>
      <c r="G146" s="89"/>
    </row>
    <row r="147" spans="1:7" x14ac:dyDescent="0.25">
      <c r="A147" s="98"/>
      <c r="B147" s="62"/>
      <c r="C147" s="93"/>
      <c r="D147" s="99"/>
      <c r="E147" s="18"/>
      <c r="F147" s="89"/>
      <c r="G147" s="89"/>
    </row>
    <row r="148" spans="1:7" x14ac:dyDescent="0.25">
      <c r="A148" s="98"/>
      <c r="B148" s="62"/>
      <c r="C148" s="93"/>
      <c r="D148" s="99"/>
      <c r="E148" s="18"/>
      <c r="F148" s="89"/>
      <c r="G148" s="89"/>
    </row>
    <row r="149" spans="1:7" x14ac:dyDescent="0.25">
      <c r="A149" s="98"/>
      <c r="B149" s="62"/>
      <c r="C149" s="93"/>
      <c r="D149" s="99"/>
      <c r="E149" s="18"/>
      <c r="F149" s="89"/>
      <c r="G149" s="89"/>
    </row>
    <row r="150" spans="1:7" x14ac:dyDescent="0.25">
      <c r="A150" s="98"/>
      <c r="B150" s="62"/>
      <c r="C150" s="93"/>
      <c r="D150" s="99"/>
      <c r="E150" s="18"/>
      <c r="F150" s="89"/>
      <c r="G150" s="89"/>
    </row>
    <row r="151" spans="1:7" x14ac:dyDescent="0.25">
      <c r="A151" s="98"/>
      <c r="B151" s="62"/>
      <c r="C151" s="93"/>
      <c r="D151" s="99"/>
      <c r="E151" s="18"/>
      <c r="F151" s="89"/>
      <c r="G151" s="89"/>
    </row>
    <row r="152" spans="1:7" x14ac:dyDescent="0.25">
      <c r="A152" s="98"/>
      <c r="B152" s="62"/>
      <c r="C152" s="93"/>
      <c r="D152" s="99"/>
      <c r="E152" s="18"/>
      <c r="F152" s="89"/>
      <c r="G152" s="89"/>
    </row>
    <row r="153" spans="1:7" x14ac:dyDescent="0.25">
      <c r="A153" s="98"/>
      <c r="B153" s="62"/>
      <c r="C153" s="93"/>
      <c r="D153" s="99"/>
      <c r="E153" s="18"/>
      <c r="F153" s="89"/>
      <c r="G153" s="89"/>
    </row>
    <row r="154" spans="1:7" x14ac:dyDescent="0.25">
      <c r="A154" s="98"/>
      <c r="B154" s="62"/>
      <c r="C154" s="93"/>
      <c r="D154" s="99"/>
      <c r="E154" s="18"/>
      <c r="F154" s="89"/>
      <c r="G154" s="89"/>
    </row>
    <row r="155" spans="1:7" x14ac:dyDescent="0.25">
      <c r="A155" s="98"/>
      <c r="B155" s="62"/>
      <c r="C155" s="93"/>
      <c r="D155" s="99"/>
      <c r="E155" s="18"/>
      <c r="F155" s="89"/>
      <c r="G155" s="89"/>
    </row>
    <row r="156" spans="1:7" x14ac:dyDescent="0.25">
      <c r="A156" s="98"/>
      <c r="B156" s="62"/>
      <c r="C156" s="93"/>
      <c r="D156" s="99"/>
      <c r="E156" s="18"/>
      <c r="F156" s="89"/>
      <c r="G156" s="89"/>
    </row>
    <row r="157" spans="1:7" x14ac:dyDescent="0.25">
      <c r="A157" s="98"/>
      <c r="B157" s="62"/>
      <c r="C157" s="93"/>
      <c r="D157" s="99"/>
      <c r="E157" s="18"/>
      <c r="F157" s="89"/>
      <c r="G157" s="89"/>
    </row>
    <row r="158" spans="1:7" x14ac:dyDescent="0.25">
      <c r="A158" s="98"/>
      <c r="B158" s="62"/>
      <c r="C158" s="93"/>
      <c r="D158" s="99"/>
      <c r="E158" s="18"/>
      <c r="F158" s="89"/>
      <c r="G158" s="89"/>
    </row>
    <row r="159" spans="1:7" x14ac:dyDescent="0.25">
      <c r="A159" s="98"/>
      <c r="B159" s="62"/>
      <c r="C159" s="93"/>
      <c r="D159" s="99"/>
      <c r="E159" s="18"/>
      <c r="F159" s="89"/>
      <c r="G159" s="89"/>
    </row>
    <row r="160" spans="1:7" x14ac:dyDescent="0.25">
      <c r="A160" s="98"/>
      <c r="B160" s="62"/>
      <c r="C160" s="93"/>
      <c r="D160" s="99"/>
      <c r="E160" s="18"/>
      <c r="F160" s="89"/>
      <c r="G160" s="89"/>
    </row>
    <row r="161" spans="1:7" x14ac:dyDescent="0.25">
      <c r="A161" s="98"/>
      <c r="B161" s="62"/>
      <c r="C161" s="93"/>
      <c r="D161" s="99"/>
      <c r="E161" s="18"/>
      <c r="F161" s="89"/>
      <c r="G161" s="89"/>
    </row>
    <row r="162" spans="1:7" x14ac:dyDescent="0.25">
      <c r="A162" s="98"/>
      <c r="B162" s="62"/>
      <c r="C162" s="93"/>
      <c r="D162" s="99"/>
      <c r="E162" s="18"/>
      <c r="F162" s="102"/>
      <c r="G162" s="102"/>
    </row>
    <row r="163" spans="1:7" x14ac:dyDescent="0.25">
      <c r="A163" s="103"/>
      <c r="B163" s="55"/>
      <c r="C163" s="104"/>
      <c r="D163" s="105"/>
      <c r="E163" s="2"/>
      <c r="F163" s="86"/>
      <c r="G163" s="86"/>
    </row>
    <row r="164" spans="1:7" x14ac:dyDescent="0.25">
      <c r="A164" s="100" t="s">
        <v>60</v>
      </c>
      <c r="B164" s="101"/>
      <c r="C164" s="106" t="s">
        <v>34</v>
      </c>
      <c r="D164" s="107"/>
      <c r="E164" s="1"/>
      <c r="F164" s="102"/>
      <c r="G164" s="29">
        <f>SUM(G117:G162)</f>
        <v>100000</v>
      </c>
    </row>
    <row r="165" spans="1:7" ht="12.75" customHeight="1" x14ac:dyDescent="0.25">
      <c r="A165" s="103" t="str">
        <f>A2</f>
        <v>CONTRACT N3TC/RM-2025-603: Tugela River to Van Reenen_N3-6 km 0 to N3-6X km 60.4</v>
      </c>
      <c r="B165" s="108"/>
      <c r="C165" s="54"/>
      <c r="D165" s="105"/>
      <c r="E165" s="2"/>
      <c r="F165" s="103"/>
      <c r="G165" s="55" t="s">
        <v>0</v>
      </c>
    </row>
    <row r="166" spans="1:7" ht="12.75" customHeight="1" x14ac:dyDescent="0.25">
      <c r="A166" s="98" t="str">
        <f>A3</f>
        <v>MOWING, CUTTING AND REMOVAL OF VEGETATION ON THE N3 – PACKAGE 3</v>
      </c>
      <c r="B166" s="126"/>
      <c r="C166" s="61"/>
      <c r="D166" s="61"/>
      <c r="E166" s="127"/>
      <c r="F166" s="98"/>
      <c r="G166" s="62" t="s">
        <v>135</v>
      </c>
    </row>
    <row r="167" spans="1:7" ht="12.75" customHeight="1" x14ac:dyDescent="0.25">
      <c r="A167" s="98"/>
      <c r="B167" s="126"/>
      <c r="C167" s="61"/>
      <c r="D167" s="61"/>
      <c r="E167" s="127"/>
      <c r="F167" s="98"/>
      <c r="G167" s="112"/>
    </row>
    <row r="168" spans="1:7" x14ac:dyDescent="0.25">
      <c r="A168" s="100" t="s">
        <v>71</v>
      </c>
      <c r="B168" s="128"/>
      <c r="C168" s="106"/>
      <c r="D168" s="107"/>
      <c r="E168" s="1"/>
      <c r="F168" s="98"/>
      <c r="G168" s="112"/>
    </row>
    <row r="169" spans="1:7" ht="12.75" customHeight="1" x14ac:dyDescent="0.25">
      <c r="A169" s="114"/>
      <c r="B169" s="55"/>
      <c r="C169" s="104"/>
      <c r="D169" s="115"/>
      <c r="E169" s="20"/>
      <c r="F169" s="86"/>
      <c r="G169" s="86"/>
    </row>
    <row r="170" spans="1:7" ht="12.75" customHeight="1" x14ac:dyDescent="0.25">
      <c r="A170" s="109" t="s">
        <v>2</v>
      </c>
      <c r="B170" s="62"/>
      <c r="C170" s="116" t="s">
        <v>3</v>
      </c>
      <c r="D170" s="99" t="s">
        <v>4</v>
      </c>
      <c r="E170" s="18" t="s">
        <v>5</v>
      </c>
      <c r="F170" s="78" t="s">
        <v>6</v>
      </c>
      <c r="G170" s="78" t="s">
        <v>7</v>
      </c>
    </row>
    <row r="171" spans="1:7" ht="12.75" customHeight="1" x14ac:dyDescent="0.25">
      <c r="A171" s="117"/>
      <c r="B171" s="101"/>
      <c r="C171" s="118"/>
      <c r="D171" s="119"/>
      <c r="E171" s="19"/>
      <c r="F171" s="102"/>
      <c r="G171" s="102"/>
    </row>
    <row r="172" spans="1:7" ht="12.75" customHeight="1" x14ac:dyDescent="0.25">
      <c r="A172" s="114"/>
      <c r="B172" s="55"/>
      <c r="C172" s="104"/>
      <c r="D172" s="115"/>
      <c r="E172" s="20"/>
      <c r="F172" s="86"/>
      <c r="G172" s="86"/>
    </row>
    <row r="173" spans="1:7" ht="12.75" customHeight="1" x14ac:dyDescent="0.25">
      <c r="A173" s="133"/>
      <c r="B173" s="62"/>
      <c r="C173" s="93" t="s">
        <v>36</v>
      </c>
      <c r="D173" s="99"/>
      <c r="E173" s="18"/>
      <c r="F173" s="89"/>
      <c r="G173" s="8">
        <f t="shared" ref="G173" si="17">G164</f>
        <v>100000</v>
      </c>
    </row>
    <row r="174" spans="1:7" ht="12.75" customHeight="1" x14ac:dyDescent="0.25">
      <c r="A174" s="117"/>
      <c r="B174" s="101"/>
      <c r="C174" s="121"/>
      <c r="D174" s="119"/>
      <c r="E174" s="19"/>
      <c r="F174" s="102"/>
      <c r="G174" s="102"/>
    </row>
    <row r="175" spans="1:7" x14ac:dyDescent="0.25">
      <c r="A175" s="98"/>
      <c r="B175" s="62"/>
      <c r="C175" s="61"/>
      <c r="D175" s="99"/>
      <c r="E175" s="18"/>
      <c r="F175" s="86"/>
      <c r="G175" s="86"/>
    </row>
    <row r="176" spans="1:7" x14ac:dyDescent="0.25">
      <c r="A176" s="57" t="s">
        <v>72</v>
      </c>
      <c r="B176" s="91"/>
      <c r="C176" s="93" t="s">
        <v>177</v>
      </c>
      <c r="D176" s="77"/>
      <c r="E176" s="16"/>
      <c r="F176" s="89"/>
      <c r="G176" s="89"/>
    </row>
    <row r="177" spans="1:7" ht="14.25" customHeight="1" x14ac:dyDescent="0.25">
      <c r="A177" s="57"/>
      <c r="B177" s="91"/>
      <c r="C177" s="93" t="s">
        <v>178</v>
      </c>
      <c r="D177" s="77"/>
      <c r="E177" s="16"/>
      <c r="F177" s="89"/>
      <c r="G177" s="89"/>
    </row>
    <row r="178" spans="1:7" x14ac:dyDescent="0.25">
      <c r="A178" s="57"/>
      <c r="B178" s="91"/>
      <c r="C178" s="93" t="s">
        <v>179</v>
      </c>
      <c r="D178" s="77"/>
      <c r="E178" s="16"/>
      <c r="F178" s="89"/>
      <c r="G178" s="89"/>
    </row>
    <row r="179" spans="1:7" x14ac:dyDescent="0.25">
      <c r="A179" s="57"/>
      <c r="B179" s="91"/>
      <c r="C179" s="92"/>
      <c r="D179" s="77"/>
      <c r="E179" s="16"/>
      <c r="F179" s="89"/>
      <c r="G179" s="89"/>
    </row>
    <row r="180" spans="1:7" ht="24" x14ac:dyDescent="0.25">
      <c r="A180" s="57"/>
      <c r="B180" s="75" t="s">
        <v>15</v>
      </c>
      <c r="C180" s="92" t="s">
        <v>73</v>
      </c>
      <c r="D180" s="77" t="s">
        <v>65</v>
      </c>
      <c r="E180" s="21">
        <f>20.4*2</f>
        <v>40.799999999999997</v>
      </c>
      <c r="F180" s="50"/>
      <c r="G180" s="26">
        <f t="shared" ref="G180" si="18">ROUND($E180*F180,2)</f>
        <v>0</v>
      </c>
    </row>
    <row r="181" spans="1:7" x14ac:dyDescent="0.25">
      <c r="A181" s="57"/>
      <c r="B181" s="75"/>
      <c r="C181" s="92"/>
      <c r="D181" s="77"/>
      <c r="E181" s="21"/>
      <c r="F181" s="88"/>
      <c r="G181" s="26"/>
    </row>
    <row r="182" spans="1:7" ht="24" x14ac:dyDescent="0.25">
      <c r="A182" s="57"/>
      <c r="B182" s="75" t="s">
        <v>18</v>
      </c>
      <c r="C182" s="92" t="s">
        <v>141</v>
      </c>
      <c r="D182" s="77" t="s">
        <v>65</v>
      </c>
      <c r="E182" s="16"/>
      <c r="F182" s="50"/>
      <c r="G182" s="99" t="s">
        <v>132</v>
      </c>
    </row>
    <row r="183" spans="1:7" x14ac:dyDescent="0.25">
      <c r="A183" s="57"/>
      <c r="B183" s="75"/>
      <c r="C183" s="92"/>
      <c r="D183" s="77"/>
      <c r="E183" s="16"/>
      <c r="F183" s="88"/>
      <c r="G183" s="89"/>
    </row>
    <row r="184" spans="1:7" x14ac:dyDescent="0.25">
      <c r="A184" s="57"/>
      <c r="B184" s="75" t="s">
        <v>28</v>
      </c>
      <c r="C184" s="92" t="s">
        <v>74</v>
      </c>
      <c r="D184" s="77" t="s">
        <v>67</v>
      </c>
      <c r="E184" s="16">
        <v>7</v>
      </c>
      <c r="F184" s="50"/>
      <c r="G184" s="26">
        <f t="shared" ref="G184" si="19">ROUND($E184*F184,2)</f>
        <v>0</v>
      </c>
    </row>
    <row r="185" spans="1:7" x14ac:dyDescent="0.25">
      <c r="A185" s="57"/>
      <c r="B185" s="75"/>
      <c r="C185" s="92" t="s">
        <v>68</v>
      </c>
      <c r="D185" s="77"/>
      <c r="E185" s="16"/>
      <c r="F185" s="88"/>
      <c r="G185" s="89"/>
    </row>
    <row r="186" spans="1:7" x14ac:dyDescent="0.25">
      <c r="A186" s="57"/>
      <c r="B186" s="75"/>
      <c r="C186" s="92"/>
      <c r="D186" s="77"/>
      <c r="E186" s="16"/>
      <c r="F186" s="88"/>
      <c r="G186" s="89"/>
    </row>
    <row r="187" spans="1:7" ht="24" x14ac:dyDescent="0.25">
      <c r="A187" s="57"/>
      <c r="B187" s="75" t="s">
        <v>69</v>
      </c>
      <c r="C187" s="92" t="s">
        <v>75</v>
      </c>
      <c r="D187" s="77" t="s">
        <v>65</v>
      </c>
      <c r="E187" s="21">
        <f>E180</f>
        <v>40.799999999999997</v>
      </c>
      <c r="F187" s="50"/>
      <c r="G187" s="26">
        <f t="shared" ref="G187" si="20">ROUND($E187*F187,2)</f>
        <v>0</v>
      </c>
    </row>
    <row r="188" spans="1:7" x14ac:dyDescent="0.25">
      <c r="A188" s="57"/>
      <c r="B188" s="75"/>
      <c r="C188" s="92"/>
      <c r="D188" s="77"/>
      <c r="E188" s="21"/>
      <c r="F188" s="88"/>
      <c r="G188" s="26"/>
    </row>
    <row r="189" spans="1:7" ht="24" x14ac:dyDescent="0.25">
      <c r="A189" s="57"/>
      <c r="B189" s="75" t="s">
        <v>153</v>
      </c>
      <c r="C189" s="92" t="s">
        <v>181</v>
      </c>
      <c r="D189" s="77" t="s">
        <v>65</v>
      </c>
      <c r="E189" s="16"/>
      <c r="F189" s="50"/>
      <c r="G189" s="99" t="s">
        <v>132</v>
      </c>
    </row>
    <row r="190" spans="1:7" x14ac:dyDescent="0.25">
      <c r="A190" s="57"/>
      <c r="B190" s="75"/>
      <c r="C190" s="92"/>
      <c r="D190" s="77"/>
      <c r="E190" s="16"/>
      <c r="F190" s="88"/>
      <c r="G190" s="89"/>
    </row>
    <row r="191" spans="1:7" ht="24" x14ac:dyDescent="0.25">
      <c r="A191" s="57"/>
      <c r="B191" s="75" t="s">
        <v>76</v>
      </c>
      <c r="C191" s="93" t="s">
        <v>184</v>
      </c>
      <c r="D191" s="77" t="s">
        <v>67</v>
      </c>
      <c r="E191" s="16">
        <v>7</v>
      </c>
      <c r="F191" s="50"/>
      <c r="G191" s="26">
        <f t="shared" ref="G191" si="21">ROUND($E191*F191,2)</f>
        <v>0</v>
      </c>
    </row>
    <row r="192" spans="1:7" x14ac:dyDescent="0.25">
      <c r="A192" s="57"/>
      <c r="B192" s="75"/>
      <c r="C192" s="92"/>
      <c r="D192" s="77"/>
      <c r="E192" s="16"/>
      <c r="F192" s="88"/>
      <c r="G192" s="89"/>
    </row>
    <row r="193" spans="1:7" x14ac:dyDescent="0.25">
      <c r="A193" s="57"/>
      <c r="B193" s="75"/>
      <c r="C193" s="92"/>
      <c r="D193" s="77"/>
      <c r="E193" s="16"/>
      <c r="F193" s="89"/>
      <c r="G193" s="89"/>
    </row>
    <row r="194" spans="1:7" ht="24" x14ac:dyDescent="0.25">
      <c r="A194" s="57"/>
      <c r="B194" s="75" t="s">
        <v>77</v>
      </c>
      <c r="C194" s="92" t="s">
        <v>78</v>
      </c>
      <c r="D194" s="77"/>
      <c r="E194" s="16"/>
      <c r="F194" s="89"/>
      <c r="G194" s="89"/>
    </row>
    <row r="195" spans="1:7" x14ac:dyDescent="0.25">
      <c r="A195" s="57"/>
      <c r="B195" s="75"/>
      <c r="C195" s="92"/>
      <c r="D195" s="77"/>
      <c r="E195" s="16"/>
      <c r="F195" s="89"/>
      <c r="G195" s="89"/>
    </row>
    <row r="196" spans="1:7" x14ac:dyDescent="0.25">
      <c r="A196" s="57"/>
      <c r="B196" s="75" t="s">
        <v>79</v>
      </c>
      <c r="C196" s="92" t="s">
        <v>80</v>
      </c>
      <c r="D196" s="77" t="s">
        <v>65</v>
      </c>
      <c r="E196" s="16" t="s">
        <v>81</v>
      </c>
      <c r="F196" s="50"/>
      <c r="G196" s="8" t="s">
        <v>132</v>
      </c>
    </row>
    <row r="197" spans="1:7" x14ac:dyDescent="0.25">
      <c r="A197" s="57"/>
      <c r="B197" s="75" t="s">
        <v>82</v>
      </c>
      <c r="C197" s="92" t="s">
        <v>83</v>
      </c>
      <c r="D197" s="77" t="s">
        <v>65</v>
      </c>
      <c r="E197" s="16" t="s">
        <v>81</v>
      </c>
      <c r="F197" s="50"/>
      <c r="G197" s="8" t="s">
        <v>132</v>
      </c>
    </row>
    <row r="198" spans="1:7" x14ac:dyDescent="0.25">
      <c r="A198" s="57"/>
      <c r="B198" s="75" t="s">
        <v>84</v>
      </c>
      <c r="C198" s="92" t="s">
        <v>85</v>
      </c>
      <c r="D198" s="77" t="s">
        <v>67</v>
      </c>
      <c r="E198" s="16" t="s">
        <v>81</v>
      </c>
      <c r="F198" s="50"/>
      <c r="G198" s="8" t="s">
        <v>132</v>
      </c>
    </row>
    <row r="199" spans="1:7" x14ac:dyDescent="0.25">
      <c r="A199" s="57"/>
      <c r="B199" s="75"/>
      <c r="C199" s="92"/>
      <c r="D199" s="77"/>
      <c r="E199" s="16"/>
      <c r="F199" s="88"/>
      <c r="G199" s="89"/>
    </row>
    <row r="200" spans="1:7" ht="36" x14ac:dyDescent="0.25">
      <c r="A200" s="57"/>
      <c r="B200" s="75"/>
      <c r="C200" s="92" t="s">
        <v>86</v>
      </c>
      <c r="D200" s="77"/>
      <c r="E200" s="16"/>
      <c r="F200" s="89"/>
      <c r="G200" s="89"/>
    </row>
    <row r="201" spans="1:7" x14ac:dyDescent="0.25">
      <c r="A201" s="57"/>
      <c r="B201" s="75"/>
      <c r="C201" s="92"/>
      <c r="D201" s="77"/>
      <c r="E201" s="16"/>
      <c r="F201" s="89"/>
      <c r="G201" s="89"/>
    </row>
    <row r="202" spans="1:7" x14ac:dyDescent="0.25">
      <c r="A202" s="57" t="s">
        <v>87</v>
      </c>
      <c r="B202" s="75"/>
      <c r="C202" s="93" t="s">
        <v>173</v>
      </c>
      <c r="D202" s="77" t="s">
        <v>21</v>
      </c>
      <c r="E202" s="16">
        <v>1</v>
      </c>
      <c r="F202" s="97">
        <v>30000</v>
      </c>
      <c r="G202" s="26">
        <f t="shared" ref="G202" si="22">ROUND($E202*F202,2)</f>
        <v>30000</v>
      </c>
    </row>
    <row r="203" spans="1:7" x14ac:dyDescent="0.25">
      <c r="A203" s="57"/>
      <c r="B203" s="75"/>
      <c r="C203" s="92"/>
      <c r="D203" s="77"/>
      <c r="E203" s="16"/>
      <c r="F203" s="97"/>
      <c r="G203" s="26"/>
    </row>
    <row r="204" spans="1:7" x14ac:dyDescent="0.25">
      <c r="A204" s="98"/>
      <c r="B204" s="62"/>
      <c r="C204" s="93"/>
      <c r="D204" s="99"/>
      <c r="E204" s="18"/>
      <c r="F204" s="89"/>
      <c r="G204" s="89"/>
    </row>
    <row r="205" spans="1:7" x14ac:dyDescent="0.25">
      <c r="A205" s="98"/>
      <c r="B205" s="62"/>
      <c r="C205" s="93"/>
      <c r="D205" s="99"/>
      <c r="E205" s="18"/>
      <c r="F205" s="89"/>
      <c r="G205" s="89"/>
    </row>
    <row r="206" spans="1:7" x14ac:dyDescent="0.25">
      <c r="A206" s="98"/>
      <c r="B206" s="62"/>
      <c r="C206" s="93"/>
      <c r="D206" s="99"/>
      <c r="E206" s="18"/>
      <c r="F206" s="89"/>
      <c r="G206" s="89"/>
    </row>
    <row r="207" spans="1:7" x14ac:dyDescent="0.25">
      <c r="A207" s="98"/>
      <c r="B207" s="62"/>
      <c r="C207" s="93"/>
      <c r="D207" s="99"/>
      <c r="E207" s="18"/>
      <c r="F207" s="89"/>
      <c r="G207" s="89"/>
    </row>
    <row r="208" spans="1:7" x14ac:dyDescent="0.25">
      <c r="A208" s="98"/>
      <c r="B208" s="62"/>
      <c r="C208" s="93"/>
      <c r="D208" s="99"/>
      <c r="E208" s="18"/>
      <c r="F208" s="89"/>
      <c r="G208" s="89"/>
    </row>
    <row r="209" spans="1:7" x14ac:dyDescent="0.25">
      <c r="A209" s="98"/>
      <c r="B209" s="62"/>
      <c r="C209" s="93"/>
      <c r="D209" s="99"/>
      <c r="E209" s="18"/>
      <c r="F209" s="89"/>
      <c r="G209" s="89"/>
    </row>
    <row r="210" spans="1:7" x14ac:dyDescent="0.25">
      <c r="A210" s="98"/>
      <c r="B210" s="62"/>
      <c r="C210" s="93"/>
      <c r="D210" s="99"/>
      <c r="E210" s="18"/>
      <c r="F210" s="89"/>
      <c r="G210" s="89"/>
    </row>
    <row r="211" spans="1:7" x14ac:dyDescent="0.25">
      <c r="A211" s="98"/>
      <c r="B211" s="62"/>
      <c r="C211" s="93"/>
      <c r="D211" s="99"/>
      <c r="E211" s="18"/>
      <c r="F211" s="89"/>
      <c r="G211" s="89"/>
    </row>
    <row r="212" spans="1:7" x14ac:dyDescent="0.25">
      <c r="A212" s="98"/>
      <c r="B212" s="62"/>
      <c r="C212" s="93"/>
      <c r="D212" s="99"/>
      <c r="E212" s="18"/>
      <c r="F212" s="89"/>
      <c r="G212" s="89"/>
    </row>
    <row r="213" spans="1:7" x14ac:dyDescent="0.25">
      <c r="A213" s="98"/>
      <c r="B213" s="62"/>
      <c r="C213" s="93"/>
      <c r="D213" s="99"/>
      <c r="E213" s="18"/>
      <c r="F213" s="89"/>
      <c r="G213" s="89"/>
    </row>
    <row r="214" spans="1:7" x14ac:dyDescent="0.25">
      <c r="A214" s="98"/>
      <c r="B214" s="62"/>
      <c r="C214" s="93"/>
      <c r="D214" s="99"/>
      <c r="E214" s="18"/>
      <c r="F214" s="89"/>
      <c r="G214" s="89"/>
    </row>
    <row r="215" spans="1:7" x14ac:dyDescent="0.25">
      <c r="A215" s="98"/>
      <c r="B215" s="62"/>
      <c r="C215" s="93"/>
      <c r="D215" s="99"/>
      <c r="E215" s="18"/>
      <c r="F215" s="89"/>
      <c r="G215" s="89"/>
    </row>
    <row r="216" spans="1:7" x14ac:dyDescent="0.25">
      <c r="A216" s="98"/>
      <c r="B216" s="62"/>
      <c r="C216" s="93"/>
      <c r="D216" s="99"/>
      <c r="E216" s="18"/>
      <c r="F216" s="89"/>
      <c r="G216" s="89"/>
    </row>
    <row r="217" spans="1:7" x14ac:dyDescent="0.25">
      <c r="A217" s="98"/>
      <c r="B217" s="62"/>
      <c r="C217" s="93"/>
      <c r="D217" s="99"/>
      <c r="E217" s="18"/>
      <c r="F217" s="89"/>
      <c r="G217" s="89"/>
    </row>
    <row r="218" spans="1:7" x14ac:dyDescent="0.25">
      <c r="A218" s="98"/>
      <c r="B218" s="62"/>
      <c r="C218" s="93"/>
      <c r="D218" s="99"/>
      <c r="E218" s="18"/>
      <c r="F218" s="89"/>
      <c r="G218" s="89"/>
    </row>
    <row r="219" spans="1:7" x14ac:dyDescent="0.25">
      <c r="A219" s="98"/>
      <c r="B219" s="62"/>
      <c r="C219" s="93"/>
      <c r="D219" s="99"/>
      <c r="E219" s="18"/>
      <c r="F219" s="89"/>
      <c r="G219" s="89"/>
    </row>
    <row r="220" spans="1:7" x14ac:dyDescent="0.25">
      <c r="A220" s="98"/>
      <c r="B220" s="62"/>
      <c r="C220" s="93"/>
      <c r="D220" s="99"/>
      <c r="E220" s="18"/>
      <c r="F220" s="89"/>
      <c r="G220" s="89"/>
    </row>
    <row r="221" spans="1:7" x14ac:dyDescent="0.25">
      <c r="A221" s="98"/>
      <c r="B221" s="62"/>
      <c r="C221" s="93"/>
      <c r="D221" s="99"/>
      <c r="E221" s="18"/>
      <c r="F221" s="102"/>
      <c r="G221" s="102"/>
    </row>
    <row r="222" spans="1:7" x14ac:dyDescent="0.25">
      <c r="A222" s="103"/>
      <c r="B222" s="55"/>
      <c r="C222" s="104"/>
      <c r="D222" s="105"/>
      <c r="E222" s="2"/>
      <c r="F222" s="86"/>
      <c r="G222" s="86"/>
    </row>
    <row r="223" spans="1:7" x14ac:dyDescent="0.25">
      <c r="A223" s="100"/>
      <c r="B223" s="101"/>
      <c r="C223" s="106" t="s">
        <v>88</v>
      </c>
      <c r="D223" s="107"/>
      <c r="E223" s="1"/>
      <c r="F223" s="102"/>
      <c r="G223" s="29">
        <f t="shared" ref="G223" si="23">SUM(G173:G221)</f>
        <v>130000</v>
      </c>
    </row>
    <row r="224" spans="1:7" ht="12.75" customHeight="1" x14ac:dyDescent="0.25">
      <c r="A224" s="103" t="str">
        <f>A2</f>
        <v>CONTRACT N3TC/RM-2025-603: Tugela River to Van Reenen_N3-6 km 0 to N3-6X km 60.4</v>
      </c>
      <c r="B224" s="108"/>
      <c r="C224" s="54"/>
      <c r="D224" s="105"/>
      <c r="E224" s="2"/>
      <c r="F224" s="103"/>
      <c r="G224" s="55" t="s">
        <v>0</v>
      </c>
    </row>
    <row r="225" spans="1:7" ht="12.75" customHeight="1" x14ac:dyDescent="0.25">
      <c r="A225" s="98" t="str">
        <f>A3</f>
        <v>MOWING, CUTTING AND REMOVAL OF VEGETATION ON THE N3 – PACKAGE 3</v>
      </c>
      <c r="B225" s="126"/>
      <c r="C225" s="61"/>
      <c r="D225" s="61"/>
      <c r="E225" s="127"/>
      <c r="F225" s="98"/>
      <c r="G225" s="62" t="s">
        <v>135</v>
      </c>
    </row>
    <row r="226" spans="1:7" ht="12.75" customHeight="1" x14ac:dyDescent="0.25">
      <c r="A226" s="98"/>
      <c r="B226" s="126"/>
      <c r="C226" s="61"/>
      <c r="D226" s="61"/>
      <c r="E226" s="127"/>
      <c r="F226" s="98"/>
      <c r="G226" s="112"/>
    </row>
    <row r="227" spans="1:7" ht="12.75" customHeight="1" x14ac:dyDescent="0.25">
      <c r="A227" s="134" t="s">
        <v>89</v>
      </c>
      <c r="B227" s="126"/>
      <c r="C227" s="61"/>
      <c r="D227" s="113"/>
      <c r="E227" s="127"/>
      <c r="F227" s="98"/>
      <c r="G227" s="112"/>
    </row>
    <row r="228" spans="1:7" x14ac:dyDescent="0.25">
      <c r="A228" s="100"/>
      <c r="B228" s="128"/>
      <c r="C228" s="106"/>
      <c r="D228" s="107"/>
      <c r="E228" s="1"/>
      <c r="F228" s="98"/>
      <c r="G228" s="112"/>
    </row>
    <row r="229" spans="1:7" x14ac:dyDescent="0.25">
      <c r="A229" s="114"/>
      <c r="B229" s="55"/>
      <c r="C229" s="54"/>
      <c r="D229" s="105"/>
      <c r="E229" s="2"/>
      <c r="F229" s="7"/>
      <c r="G229" s="7"/>
    </row>
    <row r="230" spans="1:7" x14ac:dyDescent="0.25">
      <c r="A230" s="109" t="s">
        <v>90</v>
      </c>
      <c r="B230" s="62"/>
      <c r="C230" s="135" t="s">
        <v>3</v>
      </c>
      <c r="D230" s="113"/>
      <c r="E230" s="3"/>
      <c r="F230" s="8"/>
      <c r="G230" s="30" t="s">
        <v>7</v>
      </c>
    </row>
    <row r="231" spans="1:7" x14ac:dyDescent="0.25">
      <c r="A231" s="117"/>
      <c r="B231" s="101"/>
      <c r="C231" s="106"/>
      <c r="D231" s="107"/>
      <c r="E231" s="1"/>
      <c r="F231" s="9"/>
      <c r="G231" s="9"/>
    </row>
    <row r="232" spans="1:7" x14ac:dyDescent="0.25">
      <c r="A232" s="136"/>
      <c r="B232" s="137"/>
      <c r="C232" s="136"/>
      <c r="D232" s="138"/>
      <c r="E232" s="139"/>
      <c r="F232" s="11"/>
      <c r="G232" s="31"/>
    </row>
    <row r="233" spans="1:7" x14ac:dyDescent="0.25">
      <c r="A233" s="140" t="s">
        <v>91</v>
      </c>
      <c r="B233" s="141"/>
      <c r="C233" s="140" t="s">
        <v>92</v>
      </c>
      <c r="D233" s="142"/>
      <c r="E233" s="143"/>
      <c r="F233" s="12"/>
      <c r="G233" s="32">
        <f>G108</f>
        <v>44200</v>
      </c>
    </row>
    <row r="234" spans="1:7" x14ac:dyDescent="0.25">
      <c r="A234" s="98"/>
      <c r="B234" s="126"/>
      <c r="C234" s="179"/>
      <c r="D234" s="180"/>
      <c r="E234" s="180"/>
      <c r="F234" s="10"/>
      <c r="G234" s="33"/>
    </row>
    <row r="235" spans="1:7" ht="13.5" thickBot="1" x14ac:dyDescent="0.3">
      <c r="A235" s="98"/>
      <c r="B235" s="126"/>
      <c r="C235" s="109"/>
      <c r="D235" s="144"/>
      <c r="E235" s="127"/>
      <c r="F235" s="10"/>
      <c r="G235" s="33"/>
    </row>
    <row r="236" spans="1:7" ht="13.5" thickBot="1" x14ac:dyDescent="0.3">
      <c r="A236" s="145"/>
      <c r="B236" s="146"/>
      <c r="C236" s="175" t="s">
        <v>93</v>
      </c>
      <c r="D236" s="176"/>
      <c r="E236" s="176"/>
      <c r="F236" s="13"/>
      <c r="G236" s="34">
        <f t="shared" ref="G236" si="24">G233</f>
        <v>44200</v>
      </c>
    </row>
    <row r="237" spans="1:7" x14ac:dyDescent="0.25">
      <c r="A237" s="98"/>
      <c r="B237" s="126"/>
      <c r="C237" s="98"/>
      <c r="D237" s="113"/>
      <c r="E237" s="3"/>
      <c r="F237" s="10"/>
      <c r="G237" s="26"/>
    </row>
    <row r="238" spans="1:7" x14ac:dyDescent="0.25">
      <c r="A238" s="140" t="s">
        <v>94</v>
      </c>
      <c r="B238" s="141"/>
      <c r="C238" s="140" t="s">
        <v>95</v>
      </c>
      <c r="D238" s="142"/>
      <c r="E238" s="143"/>
      <c r="F238" s="14"/>
      <c r="G238" s="35">
        <f t="shared" ref="G238" si="25">G223</f>
        <v>130000</v>
      </c>
    </row>
    <row r="239" spans="1:7" x14ac:dyDescent="0.25">
      <c r="A239" s="98"/>
      <c r="B239" s="126"/>
      <c r="C239" s="171"/>
      <c r="D239" s="172"/>
      <c r="E239" s="172"/>
      <c r="F239" s="98"/>
      <c r="G239" s="26"/>
    </row>
    <row r="240" spans="1:7" ht="13.5" thickBot="1" x14ac:dyDescent="0.3">
      <c r="A240" s="98"/>
      <c r="B240" s="126"/>
      <c r="C240" s="147"/>
      <c r="D240" s="148"/>
      <c r="E240" s="111"/>
      <c r="F240" s="10"/>
      <c r="G240" s="26"/>
    </row>
    <row r="241" spans="1:7" ht="13.5" thickBot="1" x14ac:dyDescent="0.3">
      <c r="A241" s="145"/>
      <c r="B241" s="146"/>
      <c r="C241" s="175" t="s">
        <v>96</v>
      </c>
      <c r="D241" s="176"/>
      <c r="E241" s="176"/>
      <c r="F241" s="13"/>
      <c r="G241" s="34">
        <f t="shared" ref="G241" si="26">G238</f>
        <v>130000</v>
      </c>
    </row>
    <row r="242" spans="1:7" ht="18" customHeight="1" x14ac:dyDescent="0.25">
      <c r="A242" s="98"/>
      <c r="B242" s="126"/>
      <c r="C242" s="147"/>
      <c r="D242" s="148"/>
      <c r="E242" s="111"/>
      <c r="F242" s="22"/>
      <c r="G242" s="26"/>
    </row>
    <row r="243" spans="1:7" ht="18" customHeight="1" x14ac:dyDescent="0.25">
      <c r="A243" s="149" t="s">
        <v>97</v>
      </c>
      <c r="B243" s="126"/>
      <c r="C243" s="149" t="s">
        <v>98</v>
      </c>
      <c r="D243" s="150"/>
      <c r="E243" s="111"/>
      <c r="F243" s="10"/>
      <c r="G243" s="26"/>
    </row>
    <row r="244" spans="1:7" ht="18" customHeight="1" x14ac:dyDescent="0.25">
      <c r="A244" s="151"/>
      <c r="B244" s="126"/>
      <c r="C244" s="152"/>
      <c r="D244" s="150"/>
      <c r="E244" s="111"/>
      <c r="F244" s="10"/>
      <c r="G244" s="26"/>
    </row>
    <row r="245" spans="1:7" ht="18" customHeight="1" x14ac:dyDescent="0.25">
      <c r="A245" s="36" t="s">
        <v>99</v>
      </c>
      <c r="B245" s="126"/>
      <c r="C245" s="152" t="s">
        <v>100</v>
      </c>
      <c r="D245" s="153" t="s">
        <v>101</v>
      </c>
      <c r="E245" s="111"/>
      <c r="F245" s="48"/>
      <c r="G245" s="33">
        <f t="shared" ref="G245" si="27">G334</f>
        <v>124100</v>
      </c>
    </row>
    <row r="246" spans="1:7" ht="18" customHeight="1" x14ac:dyDescent="0.25">
      <c r="A246" s="36" t="s">
        <v>102</v>
      </c>
      <c r="B246" s="126"/>
      <c r="C246" s="152" t="s">
        <v>103</v>
      </c>
      <c r="D246" s="153" t="s">
        <v>104</v>
      </c>
      <c r="E246" s="111"/>
      <c r="F246" s="10"/>
      <c r="G246" s="33">
        <f t="shared" ref="G246" si="28">G408</f>
        <v>124100</v>
      </c>
    </row>
    <row r="247" spans="1:7" ht="18" customHeight="1" x14ac:dyDescent="0.25">
      <c r="A247" s="36" t="s">
        <v>105</v>
      </c>
      <c r="B247" s="126"/>
      <c r="C247" s="152" t="s">
        <v>106</v>
      </c>
      <c r="D247" s="153" t="s">
        <v>107</v>
      </c>
      <c r="E247" s="111"/>
      <c r="F247" s="10"/>
      <c r="G247" s="33">
        <f t="shared" ref="G247" si="29">G479</f>
        <v>124100</v>
      </c>
    </row>
    <row r="248" spans="1:7" ht="18" customHeight="1" x14ac:dyDescent="0.25">
      <c r="A248" s="36" t="s">
        <v>108</v>
      </c>
      <c r="B248" s="126"/>
      <c r="C248" s="152" t="s">
        <v>109</v>
      </c>
      <c r="D248" s="153" t="s">
        <v>110</v>
      </c>
      <c r="E248" s="111"/>
      <c r="F248" s="10"/>
      <c r="G248" s="33">
        <f t="shared" ref="G248" si="30">G550</f>
        <v>124100</v>
      </c>
    </row>
    <row r="249" spans="1:7" ht="18" customHeight="1" thickBot="1" x14ac:dyDescent="0.3">
      <c r="A249" s="98"/>
      <c r="B249" s="126"/>
      <c r="C249" s="147"/>
      <c r="D249" s="148"/>
      <c r="E249" s="111"/>
      <c r="F249" s="23"/>
      <c r="G249" s="33"/>
    </row>
    <row r="250" spans="1:7" ht="13.5" thickBot="1" x14ac:dyDescent="0.3">
      <c r="A250" s="177" t="s">
        <v>111</v>
      </c>
      <c r="B250" s="178"/>
      <c r="C250" s="178"/>
      <c r="D250" s="178"/>
      <c r="E250" s="178"/>
      <c r="F250" s="145"/>
      <c r="G250" s="34">
        <f t="shared" ref="G250" si="31">SUM(G245:G248)</f>
        <v>496400</v>
      </c>
    </row>
    <row r="251" spans="1:7" x14ac:dyDescent="0.25">
      <c r="A251" s="98"/>
      <c r="B251" s="126"/>
      <c r="C251" s="61"/>
      <c r="D251" s="113"/>
      <c r="E251" s="3"/>
      <c r="F251" s="98"/>
      <c r="G251" s="26"/>
    </row>
    <row r="252" spans="1:7" x14ac:dyDescent="0.25">
      <c r="A252" s="109"/>
      <c r="B252" s="144" t="s">
        <v>93</v>
      </c>
      <c r="D252" s="113"/>
      <c r="E252" s="3"/>
      <c r="F252" s="98"/>
      <c r="G252" s="37">
        <f t="shared" ref="G252" si="32">G236</f>
        <v>44200</v>
      </c>
    </row>
    <row r="253" spans="1:7" x14ac:dyDescent="0.25">
      <c r="A253" s="98"/>
      <c r="B253" s="126"/>
      <c r="D253" s="113"/>
      <c r="E253" s="3"/>
      <c r="F253" s="98"/>
      <c r="G253" s="33"/>
    </row>
    <row r="254" spans="1:7" x14ac:dyDescent="0.25">
      <c r="A254" s="98"/>
      <c r="B254" s="144" t="s">
        <v>112</v>
      </c>
      <c r="D254" s="113"/>
      <c r="E254" s="3"/>
      <c r="F254" s="98"/>
      <c r="G254" s="37">
        <f t="shared" ref="G254" si="33">G241</f>
        <v>130000</v>
      </c>
    </row>
    <row r="255" spans="1:7" x14ac:dyDescent="0.25">
      <c r="A255" s="98"/>
      <c r="B255" s="126"/>
      <c r="D255" s="113"/>
      <c r="E255" s="3"/>
      <c r="F255" s="98"/>
      <c r="G255" s="33"/>
    </row>
    <row r="256" spans="1:7" x14ac:dyDescent="0.25">
      <c r="A256" s="98"/>
      <c r="B256" s="144" t="s">
        <v>113</v>
      </c>
      <c r="D256" s="113"/>
      <c r="E256" s="3"/>
      <c r="F256" s="98"/>
      <c r="G256" s="37">
        <f t="shared" ref="G256" si="34">G250</f>
        <v>496400</v>
      </c>
    </row>
    <row r="257" spans="1:7" x14ac:dyDescent="0.25">
      <c r="A257" s="98"/>
      <c r="B257" s="126"/>
      <c r="D257" s="113"/>
      <c r="E257" s="3"/>
      <c r="F257" s="98"/>
      <c r="G257" s="33"/>
    </row>
    <row r="258" spans="1:7" x14ac:dyDescent="0.25">
      <c r="A258" s="98"/>
      <c r="B258" s="126"/>
      <c r="C258" s="61"/>
      <c r="D258" s="113"/>
      <c r="E258" s="3"/>
      <c r="F258" s="98"/>
      <c r="G258" s="38"/>
    </row>
    <row r="259" spans="1:7" x14ac:dyDescent="0.25">
      <c r="A259" s="98" t="s">
        <v>114</v>
      </c>
      <c r="B259" s="144"/>
      <c r="C259" s="61"/>
      <c r="D259" s="113"/>
      <c r="E259" s="3"/>
      <c r="F259" s="98"/>
      <c r="G259" s="37">
        <f t="shared" ref="G259" si="35">SUM(G252:G256)</f>
        <v>670600</v>
      </c>
    </row>
    <row r="260" spans="1:7" x14ac:dyDescent="0.25">
      <c r="A260" s="98"/>
      <c r="B260" s="126"/>
      <c r="C260" s="61"/>
      <c r="D260" s="113"/>
      <c r="E260" s="3"/>
      <c r="F260" s="98"/>
      <c r="G260" s="38"/>
    </row>
    <row r="261" spans="1:7" x14ac:dyDescent="0.25">
      <c r="A261" s="109" t="s">
        <v>115</v>
      </c>
      <c r="B261" s="126"/>
      <c r="C261" s="126"/>
      <c r="D261" s="113"/>
      <c r="E261" s="3"/>
      <c r="F261" s="98"/>
      <c r="G261" s="37">
        <f t="shared" ref="G261" si="36">ROUND(G259*0.15,2)</f>
        <v>100590</v>
      </c>
    </row>
    <row r="262" spans="1:7" x14ac:dyDescent="0.25">
      <c r="A262" s="98"/>
      <c r="B262" s="126"/>
      <c r="C262" s="61"/>
      <c r="D262" s="113"/>
      <c r="E262" s="3"/>
      <c r="F262" s="98"/>
      <c r="G262" s="33"/>
    </row>
    <row r="263" spans="1:7" ht="13.5" thickBot="1" x14ac:dyDescent="0.3">
      <c r="A263" s="98" t="s">
        <v>116</v>
      </c>
      <c r="B263" s="126"/>
      <c r="C263" s="61"/>
      <c r="D263" s="113"/>
      <c r="E263" s="3"/>
      <c r="F263" s="98"/>
      <c r="G263" s="39">
        <f t="shared" ref="G263" si="37">G259+G261</f>
        <v>771190</v>
      </c>
    </row>
    <row r="264" spans="1:7" x14ac:dyDescent="0.25">
      <c r="A264" s="100"/>
      <c r="B264" s="128"/>
      <c r="C264" s="106"/>
      <c r="D264" s="107"/>
      <c r="E264" s="1"/>
      <c r="F264" s="154">
        <f t="shared" ref="F264" si="38">G263</f>
        <v>771190</v>
      </c>
      <c r="G264" s="29"/>
    </row>
    <row r="265" spans="1:7" x14ac:dyDescent="0.25">
      <c r="A265" s="155"/>
      <c r="B265" s="156"/>
      <c r="C265" s="157"/>
      <c r="D265" s="158"/>
      <c r="E265" s="40"/>
      <c r="F265" s="103"/>
      <c r="G265" s="159"/>
    </row>
    <row r="266" spans="1:7" ht="15.75" x14ac:dyDescent="0.25">
      <c r="A266" s="173" t="str">
        <f>A1</f>
        <v>PACKAGE 3</v>
      </c>
      <c r="B266" s="174"/>
      <c r="C266" s="174"/>
      <c r="D266" s="174"/>
      <c r="E266" s="174"/>
      <c r="F266" s="98"/>
      <c r="G266" s="62" t="s">
        <v>117</v>
      </c>
    </row>
    <row r="267" spans="1:7" x14ac:dyDescent="0.25">
      <c r="A267" s="98" t="str">
        <f>A$2</f>
        <v>CONTRACT N3TC/RM-2025-603: Tugela River to Van Reenen_N3-6 km 0 to N3-6X km 60.4</v>
      </c>
      <c r="B267" s="126"/>
      <c r="C267" s="61"/>
      <c r="D267" s="113"/>
      <c r="E267" s="25"/>
      <c r="F267" s="98"/>
      <c r="G267" s="62" t="s">
        <v>136</v>
      </c>
    </row>
    <row r="268" spans="1:7" x14ac:dyDescent="0.25">
      <c r="A268" s="98" t="str">
        <f>A$3</f>
        <v>MOWING, CUTTING AND REMOVAL OF VEGETATION ON THE N3 – PACKAGE 3</v>
      </c>
      <c r="B268" s="126"/>
      <c r="C268" s="61"/>
      <c r="D268" s="61"/>
      <c r="E268" s="160"/>
      <c r="F268" s="98"/>
      <c r="G268" s="112"/>
    </row>
    <row r="269" spans="1:7" ht="13.5" thickBot="1" x14ac:dyDescent="0.3">
      <c r="A269" s="161" t="s">
        <v>118</v>
      </c>
      <c r="B269" s="128"/>
      <c r="C269" s="106"/>
      <c r="D269" s="107"/>
      <c r="E269" s="1"/>
      <c r="F269" s="98"/>
      <c r="G269" s="112"/>
    </row>
    <row r="270" spans="1:7" x14ac:dyDescent="0.25">
      <c r="A270" s="114"/>
      <c r="B270" s="55"/>
      <c r="C270" s="104"/>
      <c r="D270" s="115"/>
      <c r="E270" s="20"/>
      <c r="F270" s="41"/>
      <c r="G270" s="41"/>
    </row>
    <row r="271" spans="1:7" x14ac:dyDescent="0.25">
      <c r="A271" s="109" t="s">
        <v>2</v>
      </c>
      <c r="B271" s="62"/>
      <c r="C271" s="116" t="s">
        <v>3</v>
      </c>
      <c r="D271" s="99" t="s">
        <v>4</v>
      </c>
      <c r="E271" s="18" t="s">
        <v>5</v>
      </c>
      <c r="F271" s="8" t="s">
        <v>6</v>
      </c>
      <c r="G271" s="30" t="s">
        <v>7</v>
      </c>
    </row>
    <row r="272" spans="1:7" x14ac:dyDescent="0.25">
      <c r="A272" s="117"/>
      <c r="B272" s="101"/>
      <c r="C272" s="118"/>
      <c r="D272" s="119"/>
      <c r="E272" s="19"/>
      <c r="F272" s="9"/>
      <c r="G272" s="9"/>
    </row>
    <row r="273" spans="1:7" x14ac:dyDescent="0.25">
      <c r="A273" s="103"/>
      <c r="B273" s="55"/>
      <c r="C273" s="54"/>
      <c r="D273" s="115"/>
      <c r="E273" s="18"/>
      <c r="F273" s="26"/>
      <c r="G273" s="26"/>
    </row>
    <row r="274" spans="1:7" ht="24" x14ac:dyDescent="0.25">
      <c r="A274" s="57" t="s">
        <v>9</v>
      </c>
      <c r="B274" s="75"/>
      <c r="C274" s="90" t="s">
        <v>10</v>
      </c>
      <c r="D274" s="77"/>
      <c r="E274" s="16"/>
      <c r="F274" s="26"/>
      <c r="G274" s="26"/>
    </row>
    <row r="275" spans="1:7" x14ac:dyDescent="0.25">
      <c r="A275" s="57"/>
      <c r="B275" s="91"/>
      <c r="C275" s="92"/>
      <c r="D275" s="77"/>
      <c r="E275" s="16"/>
      <c r="F275" s="26"/>
      <c r="G275" s="26"/>
    </row>
    <row r="276" spans="1:7" x14ac:dyDescent="0.25">
      <c r="A276" s="162" t="s">
        <v>152</v>
      </c>
      <c r="B276" s="163"/>
      <c r="C276" s="93" t="s">
        <v>164</v>
      </c>
      <c r="D276" s="77"/>
      <c r="E276" s="16"/>
      <c r="F276" s="26"/>
      <c r="G276" s="26"/>
    </row>
    <row r="277" spans="1:7" x14ac:dyDescent="0.25">
      <c r="A277" s="162"/>
      <c r="B277" s="163"/>
      <c r="C277" s="93" t="s">
        <v>165</v>
      </c>
      <c r="D277" s="77"/>
      <c r="E277" s="16"/>
      <c r="F277" s="26"/>
      <c r="G277" s="26"/>
    </row>
    <row r="278" spans="1:7" x14ac:dyDescent="0.25">
      <c r="A278" s="57"/>
      <c r="B278" s="91"/>
      <c r="C278" s="92"/>
      <c r="D278" s="77"/>
      <c r="E278" s="16"/>
      <c r="F278" s="26"/>
      <c r="G278" s="26"/>
    </row>
    <row r="279" spans="1:7" x14ac:dyDescent="0.25">
      <c r="A279" s="57"/>
      <c r="B279" s="75" t="s">
        <v>15</v>
      </c>
      <c r="C279" s="92" t="s">
        <v>123</v>
      </c>
      <c r="D279" s="77"/>
      <c r="E279" s="16"/>
      <c r="F279" s="26"/>
      <c r="G279" s="26"/>
    </row>
    <row r="280" spans="1:7" x14ac:dyDescent="0.25">
      <c r="A280" s="57"/>
      <c r="B280" s="75"/>
      <c r="C280" s="93" t="s">
        <v>145</v>
      </c>
      <c r="D280" s="77" t="s">
        <v>17</v>
      </c>
      <c r="E280" s="16">
        <v>1</v>
      </c>
      <c r="F280" s="164">
        <v>9800</v>
      </c>
      <c r="G280" s="26">
        <f t="shared" ref="G280:G281" si="39">ROUND($E280*F280,2)</f>
        <v>9800</v>
      </c>
    </row>
    <row r="281" spans="1:7" x14ac:dyDescent="0.25">
      <c r="A281" s="57"/>
      <c r="B281" s="75"/>
      <c r="C281" s="93" t="s">
        <v>146</v>
      </c>
      <c r="D281" s="77" t="s">
        <v>17</v>
      </c>
      <c r="E281" s="16">
        <v>1</v>
      </c>
      <c r="F281" s="164">
        <v>9800</v>
      </c>
      <c r="G281" s="26">
        <f t="shared" si="39"/>
        <v>9800</v>
      </c>
    </row>
    <row r="282" spans="1:7" x14ac:dyDescent="0.25">
      <c r="A282" s="57"/>
      <c r="B282" s="75"/>
      <c r="C282" s="92"/>
      <c r="D282" s="77"/>
      <c r="E282" s="16"/>
      <c r="F282" s="164"/>
      <c r="G282" s="26"/>
    </row>
    <row r="283" spans="1:7" x14ac:dyDescent="0.25">
      <c r="A283" s="57"/>
      <c r="B283" s="75" t="s">
        <v>18</v>
      </c>
      <c r="C283" s="92" t="s">
        <v>124</v>
      </c>
      <c r="D283" s="77"/>
      <c r="E283" s="16"/>
      <c r="F283" s="164"/>
      <c r="G283" s="26"/>
    </row>
    <row r="284" spans="1:7" x14ac:dyDescent="0.25">
      <c r="A284" s="57"/>
      <c r="B284" s="75"/>
      <c r="C284" s="93" t="s">
        <v>147</v>
      </c>
      <c r="D284" s="77" t="s">
        <v>17</v>
      </c>
      <c r="E284" s="16">
        <v>1</v>
      </c>
      <c r="F284" s="164">
        <v>6200</v>
      </c>
      <c r="G284" s="26">
        <f t="shared" ref="G284:G287" si="40">ROUND($E284*F284,2)</f>
        <v>6200</v>
      </c>
    </row>
    <row r="285" spans="1:7" x14ac:dyDescent="0.25">
      <c r="A285" s="57"/>
      <c r="B285" s="75"/>
      <c r="C285" s="93" t="s">
        <v>148</v>
      </c>
      <c r="D285" s="77" t="s">
        <v>17</v>
      </c>
      <c r="E285" s="16">
        <v>1</v>
      </c>
      <c r="F285" s="164">
        <v>6200</v>
      </c>
      <c r="G285" s="26">
        <f t="shared" si="40"/>
        <v>6200</v>
      </c>
    </row>
    <row r="286" spans="1:7" x14ac:dyDescent="0.25">
      <c r="A286" s="57"/>
      <c r="B286" s="75"/>
      <c r="C286" s="93" t="s">
        <v>149</v>
      </c>
      <c r="D286" s="77" t="s">
        <v>17</v>
      </c>
      <c r="E286" s="16">
        <v>1</v>
      </c>
      <c r="F286" s="164">
        <v>6200</v>
      </c>
      <c r="G286" s="26">
        <f t="shared" si="40"/>
        <v>6200</v>
      </c>
    </row>
    <row r="287" spans="1:7" x14ac:dyDescent="0.25">
      <c r="A287" s="57"/>
      <c r="B287" s="75"/>
      <c r="C287" s="93" t="s">
        <v>150</v>
      </c>
      <c r="D287" s="77" t="s">
        <v>17</v>
      </c>
      <c r="E287" s="16">
        <v>1</v>
      </c>
      <c r="F287" s="164">
        <v>6200</v>
      </c>
      <c r="G287" s="26">
        <f t="shared" si="40"/>
        <v>6200</v>
      </c>
    </row>
    <row r="288" spans="1:7" x14ac:dyDescent="0.25">
      <c r="A288" s="57"/>
      <c r="B288" s="75"/>
      <c r="C288" s="93" t="s">
        <v>180</v>
      </c>
      <c r="D288" s="77" t="s">
        <v>17</v>
      </c>
      <c r="E288" s="16">
        <v>1</v>
      </c>
      <c r="F288" s="164">
        <v>6200</v>
      </c>
      <c r="G288" s="26">
        <f t="shared" ref="G288" si="41">ROUND($E288*F288,2)</f>
        <v>6200</v>
      </c>
    </row>
    <row r="289" spans="1:7" x14ac:dyDescent="0.25">
      <c r="A289" s="57"/>
      <c r="B289" s="91"/>
      <c r="C289" s="92"/>
      <c r="D289" s="77"/>
      <c r="E289" s="16"/>
      <c r="F289" s="26"/>
      <c r="G289" s="26"/>
    </row>
    <row r="290" spans="1:7" x14ac:dyDescent="0.25">
      <c r="A290" s="57" t="s">
        <v>37</v>
      </c>
      <c r="B290" s="75"/>
      <c r="C290" s="90" t="s">
        <v>38</v>
      </c>
      <c r="D290" s="77"/>
      <c r="E290" s="16"/>
      <c r="F290" s="26"/>
      <c r="G290" s="26"/>
    </row>
    <row r="291" spans="1:7" x14ac:dyDescent="0.25">
      <c r="A291" s="57"/>
      <c r="B291" s="91"/>
      <c r="C291" s="92"/>
      <c r="D291" s="77"/>
      <c r="E291" s="16"/>
      <c r="F291" s="26"/>
      <c r="G291" s="26"/>
    </row>
    <row r="292" spans="1:7" ht="15" customHeight="1" x14ac:dyDescent="0.25">
      <c r="A292" s="96"/>
      <c r="B292" s="75"/>
      <c r="C292" s="92" t="s">
        <v>119</v>
      </c>
      <c r="D292" s="77"/>
      <c r="E292" s="16"/>
      <c r="F292" s="42"/>
      <c r="G292" s="26"/>
    </row>
    <row r="293" spans="1:7" x14ac:dyDescent="0.25">
      <c r="A293" s="57"/>
      <c r="B293" s="75"/>
      <c r="C293" s="92"/>
      <c r="D293" s="77"/>
      <c r="E293" s="16"/>
      <c r="F293" s="26"/>
      <c r="G293" s="26"/>
    </row>
    <row r="294" spans="1:7" ht="24" x14ac:dyDescent="0.25">
      <c r="A294" s="57" t="s">
        <v>56</v>
      </c>
      <c r="B294" s="75"/>
      <c r="C294" s="92" t="s">
        <v>120</v>
      </c>
      <c r="D294" s="77"/>
      <c r="E294" s="16"/>
      <c r="F294" s="26"/>
      <c r="G294" s="26"/>
    </row>
    <row r="295" spans="1:7" x14ac:dyDescent="0.25">
      <c r="A295" s="57"/>
      <c r="B295" s="75"/>
      <c r="C295" s="92"/>
      <c r="D295" s="77"/>
      <c r="E295" s="16"/>
      <c r="F295" s="26"/>
      <c r="G295" s="26"/>
    </row>
    <row r="296" spans="1:7" ht="24" customHeight="1" x14ac:dyDescent="0.25">
      <c r="A296" s="57"/>
      <c r="B296" s="75"/>
      <c r="C296" s="92" t="s">
        <v>121</v>
      </c>
      <c r="D296" s="77"/>
      <c r="E296" s="16"/>
      <c r="F296" s="26"/>
      <c r="G296" s="26"/>
    </row>
    <row r="297" spans="1:7" x14ac:dyDescent="0.25">
      <c r="A297" s="57"/>
      <c r="B297" s="75"/>
      <c r="C297" s="92" t="s">
        <v>122</v>
      </c>
      <c r="D297" s="77"/>
      <c r="E297" s="16"/>
      <c r="F297" s="26"/>
      <c r="G297" s="26"/>
    </row>
    <row r="298" spans="1:7" x14ac:dyDescent="0.25">
      <c r="A298" s="57"/>
      <c r="B298" s="75"/>
      <c r="C298" s="92"/>
      <c r="D298" s="77"/>
      <c r="E298" s="16"/>
      <c r="F298" s="26"/>
      <c r="G298" s="26"/>
    </row>
    <row r="299" spans="1:7" x14ac:dyDescent="0.25">
      <c r="A299" s="57"/>
      <c r="B299" s="75" t="s">
        <v>15</v>
      </c>
      <c r="C299" s="92" t="s">
        <v>123</v>
      </c>
      <c r="D299" s="77"/>
      <c r="E299" s="16"/>
      <c r="F299" s="26"/>
      <c r="G299" s="26"/>
    </row>
    <row r="300" spans="1:7" x14ac:dyDescent="0.25">
      <c r="A300" s="57"/>
      <c r="B300" s="75"/>
      <c r="C300" s="93" t="s">
        <v>145</v>
      </c>
      <c r="D300" s="77" t="s">
        <v>17</v>
      </c>
      <c r="E300" s="16">
        <v>1</v>
      </c>
      <c r="F300" s="165">
        <v>12250</v>
      </c>
      <c r="G300" s="26">
        <f t="shared" ref="G300:G301" si="42">ROUND($E300*F300,2)</f>
        <v>12250</v>
      </c>
    </row>
    <row r="301" spans="1:7" x14ac:dyDescent="0.25">
      <c r="A301" s="57"/>
      <c r="B301" s="75"/>
      <c r="C301" s="93" t="s">
        <v>146</v>
      </c>
      <c r="D301" s="77" t="s">
        <v>17</v>
      </c>
      <c r="E301" s="16">
        <v>1</v>
      </c>
      <c r="F301" s="165">
        <v>12250</v>
      </c>
      <c r="G301" s="26">
        <f t="shared" si="42"/>
        <v>12250</v>
      </c>
    </row>
    <row r="302" spans="1:7" x14ac:dyDescent="0.25">
      <c r="A302" s="57"/>
      <c r="B302" s="75"/>
      <c r="C302" s="92"/>
      <c r="D302" s="77"/>
      <c r="E302" s="16"/>
      <c r="F302" s="165"/>
      <c r="G302" s="26"/>
    </row>
    <row r="303" spans="1:7" x14ac:dyDescent="0.25">
      <c r="A303" s="57"/>
      <c r="B303" s="75" t="s">
        <v>18</v>
      </c>
      <c r="C303" s="92" t="s">
        <v>124</v>
      </c>
      <c r="D303" s="77"/>
      <c r="E303" s="16"/>
      <c r="F303" s="165"/>
      <c r="G303" s="26"/>
    </row>
    <row r="304" spans="1:7" x14ac:dyDescent="0.25">
      <c r="A304" s="57"/>
      <c r="B304" s="75"/>
      <c r="C304" s="93" t="s">
        <v>147</v>
      </c>
      <c r="D304" s="77" t="s">
        <v>17</v>
      </c>
      <c r="E304" s="16">
        <v>1</v>
      </c>
      <c r="F304" s="165">
        <v>9800</v>
      </c>
      <c r="G304" s="26">
        <f t="shared" ref="G304:G307" si="43">ROUND($E304*F304,2)</f>
        <v>9800</v>
      </c>
    </row>
    <row r="305" spans="1:7" x14ac:dyDescent="0.25">
      <c r="A305" s="57"/>
      <c r="B305" s="75"/>
      <c r="C305" s="93" t="s">
        <v>148</v>
      </c>
      <c r="D305" s="77" t="s">
        <v>17</v>
      </c>
      <c r="E305" s="16">
        <v>1</v>
      </c>
      <c r="F305" s="165">
        <v>9800</v>
      </c>
      <c r="G305" s="26">
        <f t="shared" si="43"/>
        <v>9800</v>
      </c>
    </row>
    <row r="306" spans="1:7" x14ac:dyDescent="0.25">
      <c r="A306" s="57"/>
      <c r="B306" s="75"/>
      <c r="C306" s="93" t="s">
        <v>149</v>
      </c>
      <c r="D306" s="77" t="s">
        <v>17</v>
      </c>
      <c r="E306" s="16">
        <v>1</v>
      </c>
      <c r="F306" s="165">
        <v>9800</v>
      </c>
      <c r="G306" s="26">
        <f t="shared" si="43"/>
        <v>9800</v>
      </c>
    </row>
    <row r="307" spans="1:7" x14ac:dyDescent="0.25">
      <c r="A307" s="57"/>
      <c r="B307" s="75"/>
      <c r="C307" s="93" t="s">
        <v>150</v>
      </c>
      <c r="D307" s="77" t="s">
        <v>17</v>
      </c>
      <c r="E307" s="16">
        <v>1</v>
      </c>
      <c r="F307" s="165">
        <v>9800</v>
      </c>
      <c r="G307" s="26">
        <f t="shared" si="43"/>
        <v>9800</v>
      </c>
    </row>
    <row r="308" spans="1:7" x14ac:dyDescent="0.25">
      <c r="A308" s="57"/>
      <c r="B308" s="75"/>
      <c r="C308" s="93" t="s">
        <v>180</v>
      </c>
      <c r="D308" s="77" t="s">
        <v>17</v>
      </c>
      <c r="E308" s="16">
        <v>1</v>
      </c>
      <c r="F308" s="165">
        <v>9800</v>
      </c>
      <c r="G308" s="26">
        <f t="shared" ref="G308" si="44">ROUND($E308*F308,2)</f>
        <v>9800</v>
      </c>
    </row>
    <row r="309" spans="1:7" ht="9.9499999999999993" customHeight="1" x14ac:dyDescent="0.25">
      <c r="A309" s="57"/>
      <c r="B309" s="75"/>
      <c r="C309" s="92"/>
      <c r="D309" s="77"/>
      <c r="E309" s="16"/>
      <c r="F309" s="26"/>
      <c r="G309" s="26"/>
    </row>
    <row r="310" spans="1:7" ht="36" x14ac:dyDescent="0.25">
      <c r="A310" s="57"/>
      <c r="B310" s="75"/>
      <c r="C310" s="166" t="s">
        <v>125</v>
      </c>
      <c r="D310" s="77"/>
      <c r="E310" s="16"/>
      <c r="F310" s="26"/>
      <c r="G310" s="26"/>
    </row>
    <row r="311" spans="1:7" ht="9.9499999999999993" customHeight="1" x14ac:dyDescent="0.25">
      <c r="A311" s="57"/>
      <c r="B311" s="75"/>
      <c r="C311" s="166"/>
      <c r="D311" s="77"/>
      <c r="E311" s="16"/>
      <c r="F311" s="26"/>
      <c r="G311" s="26"/>
    </row>
    <row r="312" spans="1:7" ht="36" x14ac:dyDescent="0.25">
      <c r="A312" s="57"/>
      <c r="B312" s="75"/>
      <c r="C312" s="166" t="s">
        <v>126</v>
      </c>
      <c r="D312" s="77"/>
      <c r="E312" s="16"/>
      <c r="F312" s="26"/>
      <c r="G312" s="26"/>
    </row>
    <row r="313" spans="1:7" ht="9.9499999999999993" customHeight="1" x14ac:dyDescent="0.25">
      <c r="A313" s="57"/>
      <c r="B313" s="75"/>
      <c r="C313" s="92"/>
      <c r="D313" s="77"/>
      <c r="E313" s="16"/>
      <c r="F313" s="26"/>
      <c r="G313" s="26"/>
    </row>
    <row r="314" spans="1:7" ht="24" x14ac:dyDescent="0.25">
      <c r="A314" s="57" t="s">
        <v>60</v>
      </c>
      <c r="B314" s="75"/>
      <c r="C314" s="90" t="s">
        <v>61</v>
      </c>
      <c r="D314" s="77"/>
      <c r="E314" s="16"/>
      <c r="F314" s="26"/>
      <c r="G314" s="26"/>
    </row>
    <row r="315" spans="1:7" ht="9.9499999999999993" customHeight="1" x14ac:dyDescent="0.25">
      <c r="A315" s="57"/>
      <c r="B315" s="91"/>
      <c r="C315" s="92"/>
      <c r="D315" s="77"/>
      <c r="E315" s="16"/>
      <c r="F315" s="26"/>
      <c r="G315" s="26"/>
    </row>
    <row r="316" spans="1:7" x14ac:dyDescent="0.25">
      <c r="A316" s="57" t="s">
        <v>62</v>
      </c>
      <c r="B316" s="91"/>
      <c r="C316" s="59" t="s">
        <v>63</v>
      </c>
      <c r="D316" s="77"/>
      <c r="E316" s="16"/>
      <c r="F316" s="26"/>
      <c r="G316" s="26"/>
    </row>
    <row r="317" spans="1:7" x14ac:dyDescent="0.25">
      <c r="A317" s="57"/>
      <c r="B317" s="91"/>
      <c r="C317" s="93" t="s">
        <v>172</v>
      </c>
      <c r="D317" s="77"/>
      <c r="E317" s="16"/>
      <c r="F317" s="26"/>
      <c r="G317" s="26"/>
    </row>
    <row r="318" spans="1:7" x14ac:dyDescent="0.25">
      <c r="A318" s="57"/>
      <c r="B318" s="91"/>
      <c r="C318" s="92"/>
      <c r="D318" s="77"/>
      <c r="E318" s="16"/>
      <c r="F318" s="26"/>
      <c r="G318" s="26"/>
    </row>
    <row r="319" spans="1:7" ht="24.95" customHeight="1" x14ac:dyDescent="0.25">
      <c r="A319" s="57"/>
      <c r="B319" s="75" t="s">
        <v>15</v>
      </c>
      <c r="C319" s="92" t="s">
        <v>137</v>
      </c>
      <c r="D319" s="77" t="s">
        <v>65</v>
      </c>
      <c r="E319" s="16">
        <f>4*10</f>
        <v>40</v>
      </c>
      <c r="F319" s="26">
        <f>$F$139</f>
        <v>0</v>
      </c>
      <c r="G319" s="26">
        <f t="shared" ref="G319" si="45">ROUND($E319*F319,2)</f>
        <v>0</v>
      </c>
    </row>
    <row r="320" spans="1:7" ht="9.9499999999999993" customHeight="1" x14ac:dyDescent="0.25">
      <c r="A320" s="57"/>
      <c r="B320" s="75"/>
      <c r="C320" s="92"/>
      <c r="D320" s="77"/>
      <c r="E320" s="16"/>
      <c r="F320" s="26"/>
      <c r="G320" s="26"/>
    </row>
    <row r="321" spans="1:7" x14ac:dyDescent="0.25">
      <c r="A321" s="57" t="s">
        <v>72</v>
      </c>
      <c r="B321" s="91"/>
      <c r="C321" s="93" t="s">
        <v>177</v>
      </c>
      <c r="D321" s="77"/>
      <c r="E321" s="16"/>
      <c r="F321" s="26"/>
      <c r="G321" s="26"/>
    </row>
    <row r="322" spans="1:7" ht="15.75" customHeight="1" x14ac:dyDescent="0.25">
      <c r="A322" s="57"/>
      <c r="B322" s="91"/>
      <c r="C322" s="93" t="s">
        <v>178</v>
      </c>
      <c r="D322" s="77"/>
      <c r="E322" s="16"/>
      <c r="F322" s="26"/>
      <c r="G322" s="26"/>
    </row>
    <row r="323" spans="1:7" x14ac:dyDescent="0.25">
      <c r="A323" s="57"/>
      <c r="B323" s="91"/>
      <c r="C323" s="93" t="s">
        <v>179</v>
      </c>
      <c r="D323" s="77"/>
      <c r="E323" s="16"/>
      <c r="F323" s="26"/>
      <c r="G323" s="26"/>
    </row>
    <row r="324" spans="1:7" x14ac:dyDescent="0.25">
      <c r="A324" s="57"/>
      <c r="B324" s="91"/>
      <c r="C324" s="92"/>
      <c r="D324" s="77"/>
      <c r="E324" s="16"/>
      <c r="F324" s="26"/>
      <c r="G324" s="26"/>
    </row>
    <row r="325" spans="1:7" ht="24" x14ac:dyDescent="0.25">
      <c r="A325" s="57"/>
      <c r="B325" s="75" t="s">
        <v>15</v>
      </c>
      <c r="C325" s="92" t="s">
        <v>73</v>
      </c>
      <c r="D325" s="77" t="s">
        <v>65</v>
      </c>
      <c r="E325" s="16">
        <f>2*10</f>
        <v>20</v>
      </c>
      <c r="F325" s="26">
        <f>$F$180</f>
        <v>0</v>
      </c>
      <c r="G325" s="26">
        <f t="shared" ref="G325" si="46">ROUND($E325*F325,2)</f>
        <v>0</v>
      </c>
    </row>
    <row r="326" spans="1:7" x14ac:dyDescent="0.25">
      <c r="A326" s="57"/>
      <c r="B326" s="75"/>
      <c r="C326" s="92"/>
      <c r="D326" s="77"/>
      <c r="E326" s="16"/>
      <c r="F326" s="26"/>
      <c r="G326" s="26"/>
    </row>
    <row r="327" spans="1:7" ht="12.75" customHeight="1" x14ac:dyDescent="0.25">
      <c r="A327" s="57"/>
      <c r="B327" s="75" t="s">
        <v>28</v>
      </c>
      <c r="C327" s="92" t="s">
        <v>74</v>
      </c>
      <c r="D327" s="77" t="s">
        <v>67</v>
      </c>
      <c r="E327" s="16"/>
      <c r="F327" s="26">
        <f>$F$184</f>
        <v>0</v>
      </c>
      <c r="G327" s="42" t="s">
        <v>132</v>
      </c>
    </row>
    <row r="328" spans="1:7" x14ac:dyDescent="0.25">
      <c r="A328" s="57"/>
      <c r="B328" s="75"/>
      <c r="C328" s="92" t="s">
        <v>68</v>
      </c>
      <c r="D328" s="77"/>
      <c r="E328" s="16"/>
      <c r="F328" s="26"/>
      <c r="G328" s="26"/>
    </row>
    <row r="329" spans="1:7" ht="9.9499999999999993" customHeight="1" x14ac:dyDescent="0.25">
      <c r="A329" s="57"/>
      <c r="B329" s="75"/>
      <c r="C329" s="92"/>
      <c r="D329" s="77"/>
      <c r="E329" s="16"/>
      <c r="F329" s="26"/>
      <c r="G329" s="26"/>
    </row>
    <row r="330" spans="1:7" ht="24" x14ac:dyDescent="0.25">
      <c r="A330" s="57"/>
      <c r="B330" s="75" t="s">
        <v>69</v>
      </c>
      <c r="C330" s="92" t="s">
        <v>75</v>
      </c>
      <c r="D330" s="77" t="s">
        <v>65</v>
      </c>
      <c r="E330" s="16">
        <f>2*10</f>
        <v>20</v>
      </c>
      <c r="F330" s="26">
        <f>$F$187</f>
        <v>0</v>
      </c>
      <c r="G330" s="26">
        <f t="shared" ref="G330" si="47">ROUND($E330*F330,2)</f>
        <v>0</v>
      </c>
    </row>
    <row r="331" spans="1:7" x14ac:dyDescent="0.25">
      <c r="A331" s="57"/>
      <c r="B331" s="75"/>
      <c r="C331" s="92"/>
      <c r="D331" s="77"/>
      <c r="E331" s="16"/>
      <c r="F331" s="26"/>
      <c r="G331" s="26"/>
    </row>
    <row r="332" spans="1:7" ht="25.5" customHeight="1" x14ac:dyDescent="0.25">
      <c r="A332" s="57"/>
      <c r="B332" s="75" t="s">
        <v>76</v>
      </c>
      <c r="C332" s="93" t="s">
        <v>184</v>
      </c>
      <c r="D332" s="77" t="s">
        <v>67</v>
      </c>
      <c r="E332" s="16"/>
      <c r="F332" s="26">
        <f>$F$191</f>
        <v>0</v>
      </c>
      <c r="G332" s="42" t="s">
        <v>132</v>
      </c>
    </row>
    <row r="333" spans="1:7" x14ac:dyDescent="0.25">
      <c r="A333" s="98"/>
      <c r="B333" s="62"/>
      <c r="C333" s="93"/>
      <c r="D333" s="99"/>
      <c r="E333" s="18"/>
      <c r="F333" s="26"/>
      <c r="G333" s="26"/>
    </row>
    <row r="334" spans="1:7" x14ac:dyDescent="0.2">
      <c r="A334" s="43" t="s">
        <v>128</v>
      </c>
      <c r="B334" s="5"/>
      <c r="C334" s="5"/>
      <c r="D334" s="5"/>
      <c r="E334" s="5"/>
      <c r="F334" s="44" t="s">
        <v>117</v>
      </c>
      <c r="G334" s="35">
        <f>SUM(G275:G333)</f>
        <v>124100</v>
      </c>
    </row>
    <row r="335" spans="1:7" x14ac:dyDescent="0.25">
      <c r="A335" s="155"/>
      <c r="B335" s="156"/>
      <c r="C335" s="157"/>
      <c r="D335" s="158"/>
      <c r="E335" s="40"/>
      <c r="F335" s="103"/>
      <c r="G335" s="159"/>
    </row>
    <row r="336" spans="1:7" ht="15.75" x14ac:dyDescent="0.25">
      <c r="A336" s="173" t="str">
        <f>A1</f>
        <v>PACKAGE 3</v>
      </c>
      <c r="B336" s="174"/>
      <c r="C336" s="174"/>
      <c r="D336" s="174"/>
      <c r="E336" s="174"/>
      <c r="F336" s="98"/>
      <c r="G336" s="62" t="s">
        <v>129</v>
      </c>
    </row>
    <row r="337" spans="1:7" x14ac:dyDescent="0.25">
      <c r="A337" s="98" t="str">
        <f>A$2</f>
        <v>CONTRACT N3TC/RM-2025-603: Tugela River to Van Reenen_N3-6 km 0 to N3-6X km 60.4</v>
      </c>
      <c r="B337" s="126"/>
      <c r="C337" s="61"/>
      <c r="D337" s="113"/>
      <c r="E337" s="25"/>
      <c r="F337" s="98"/>
      <c r="G337" s="62" t="s">
        <v>138</v>
      </c>
    </row>
    <row r="338" spans="1:7" x14ac:dyDescent="0.25">
      <c r="A338" s="98" t="str">
        <f>A$3</f>
        <v>MOWING, CUTTING AND REMOVAL OF VEGETATION ON THE N3 – PACKAGE 3</v>
      </c>
      <c r="B338" s="126"/>
      <c r="C338" s="61"/>
      <c r="D338" s="61"/>
      <c r="E338" s="160"/>
      <c r="F338" s="98"/>
      <c r="G338" s="112"/>
    </row>
    <row r="339" spans="1:7" x14ac:dyDescent="0.25">
      <c r="A339" s="161" t="s">
        <v>155</v>
      </c>
      <c r="B339" s="128"/>
      <c r="C339" s="106"/>
      <c r="D339" s="107"/>
      <c r="E339" s="1"/>
      <c r="F339" s="98"/>
      <c r="G339" s="112"/>
    </row>
    <row r="340" spans="1:7" x14ac:dyDescent="0.25">
      <c r="A340" s="114"/>
      <c r="B340" s="55"/>
      <c r="C340" s="104"/>
      <c r="D340" s="115"/>
      <c r="E340" s="20"/>
      <c r="F340" s="7"/>
      <c r="G340" s="7"/>
    </row>
    <row r="341" spans="1:7" x14ac:dyDescent="0.25">
      <c r="A341" s="109" t="s">
        <v>2</v>
      </c>
      <c r="B341" s="62"/>
      <c r="C341" s="116" t="s">
        <v>3</v>
      </c>
      <c r="D341" s="99" t="s">
        <v>4</v>
      </c>
      <c r="E341" s="18" t="s">
        <v>5</v>
      </c>
      <c r="F341" s="8" t="s">
        <v>6</v>
      </c>
      <c r="G341" s="30" t="s">
        <v>7</v>
      </c>
    </row>
    <row r="342" spans="1:7" x14ac:dyDescent="0.25">
      <c r="A342" s="117"/>
      <c r="B342" s="101"/>
      <c r="C342" s="118"/>
      <c r="D342" s="119"/>
      <c r="E342" s="19"/>
      <c r="F342" s="9"/>
      <c r="G342" s="9"/>
    </row>
    <row r="343" spans="1:7" ht="24" x14ac:dyDescent="0.25">
      <c r="A343" s="57" t="s">
        <v>9</v>
      </c>
      <c r="B343" s="75"/>
      <c r="C343" s="90" t="s">
        <v>10</v>
      </c>
      <c r="D343" s="77"/>
      <c r="E343" s="16"/>
      <c r="F343" s="26"/>
      <c r="G343" s="26"/>
    </row>
    <row r="344" spans="1:7" ht="8.25" customHeight="1" x14ac:dyDescent="0.25">
      <c r="A344" s="57"/>
      <c r="B344" s="91"/>
      <c r="C344" s="92"/>
      <c r="D344" s="77"/>
      <c r="E344" s="16"/>
      <c r="F344" s="26"/>
      <c r="G344" s="26"/>
    </row>
    <row r="345" spans="1:7" x14ac:dyDescent="0.25">
      <c r="A345" s="162" t="s">
        <v>152</v>
      </c>
      <c r="B345" s="163"/>
      <c r="C345" s="93" t="s">
        <v>164</v>
      </c>
      <c r="D345" s="77"/>
      <c r="E345" s="16"/>
      <c r="F345" s="26"/>
      <c r="G345" s="26"/>
    </row>
    <row r="346" spans="1:7" x14ac:dyDescent="0.25">
      <c r="A346" s="162"/>
      <c r="B346" s="163"/>
      <c r="C346" s="93" t="s">
        <v>165</v>
      </c>
      <c r="D346" s="77"/>
      <c r="E346" s="16"/>
      <c r="F346" s="26"/>
      <c r="G346" s="26"/>
    </row>
    <row r="347" spans="1:7" ht="6.75" customHeight="1" x14ac:dyDescent="0.25">
      <c r="A347" s="57"/>
      <c r="B347" s="91"/>
      <c r="C347" s="92"/>
      <c r="D347" s="77"/>
      <c r="E347" s="16"/>
      <c r="F347" s="26"/>
      <c r="G347" s="26"/>
    </row>
    <row r="348" spans="1:7" x14ac:dyDescent="0.25">
      <c r="A348" s="57"/>
      <c r="B348" s="75" t="s">
        <v>15</v>
      </c>
      <c r="C348" s="92" t="s">
        <v>123</v>
      </c>
      <c r="D348" s="77"/>
      <c r="E348" s="16"/>
      <c r="F348" s="26"/>
      <c r="G348" s="26"/>
    </row>
    <row r="349" spans="1:7" x14ac:dyDescent="0.25">
      <c r="A349" s="57"/>
      <c r="B349" s="75"/>
      <c r="C349" s="93" t="s">
        <v>145</v>
      </c>
      <c r="D349" s="77" t="s">
        <v>17</v>
      </c>
      <c r="E349" s="16">
        <v>1</v>
      </c>
      <c r="F349" s="165">
        <v>9800</v>
      </c>
      <c r="G349" s="26">
        <f t="shared" ref="G349:G350" si="48">ROUND($E349*F349,2)</f>
        <v>9800</v>
      </c>
    </row>
    <row r="350" spans="1:7" x14ac:dyDescent="0.25">
      <c r="A350" s="57"/>
      <c r="B350" s="75"/>
      <c r="C350" s="93" t="s">
        <v>146</v>
      </c>
      <c r="D350" s="77" t="s">
        <v>17</v>
      </c>
      <c r="E350" s="16">
        <v>1</v>
      </c>
      <c r="F350" s="165">
        <v>9800</v>
      </c>
      <c r="G350" s="26">
        <f t="shared" si="48"/>
        <v>9800</v>
      </c>
    </row>
    <row r="351" spans="1:7" ht="9.9499999999999993" customHeight="1" x14ac:dyDescent="0.25">
      <c r="A351" s="57"/>
      <c r="B351" s="75"/>
      <c r="C351" s="92"/>
      <c r="D351" s="77"/>
      <c r="E351" s="16"/>
      <c r="F351" s="165"/>
      <c r="G351" s="26"/>
    </row>
    <row r="352" spans="1:7" x14ac:dyDescent="0.25">
      <c r="A352" s="57"/>
      <c r="B352" s="75" t="s">
        <v>18</v>
      </c>
      <c r="C352" s="92" t="s">
        <v>124</v>
      </c>
      <c r="D352" s="77"/>
      <c r="E352" s="16"/>
      <c r="F352" s="165"/>
      <c r="G352" s="26"/>
    </row>
    <row r="353" spans="1:7" x14ac:dyDescent="0.25">
      <c r="A353" s="57"/>
      <c r="B353" s="75"/>
      <c r="C353" s="93" t="s">
        <v>147</v>
      </c>
      <c r="D353" s="77" t="s">
        <v>17</v>
      </c>
      <c r="E353" s="16">
        <v>1</v>
      </c>
      <c r="F353" s="165">
        <v>6200</v>
      </c>
      <c r="G353" s="26">
        <f t="shared" ref="G353:G356" si="49">ROUND($E353*F353,2)</f>
        <v>6200</v>
      </c>
    </row>
    <row r="354" spans="1:7" x14ac:dyDescent="0.25">
      <c r="A354" s="57"/>
      <c r="B354" s="75"/>
      <c r="C354" s="93" t="s">
        <v>148</v>
      </c>
      <c r="D354" s="77" t="s">
        <v>17</v>
      </c>
      <c r="E354" s="16">
        <v>1</v>
      </c>
      <c r="F354" s="165">
        <v>6200</v>
      </c>
      <c r="G354" s="26">
        <f t="shared" si="49"/>
        <v>6200</v>
      </c>
    </row>
    <row r="355" spans="1:7" x14ac:dyDescent="0.25">
      <c r="A355" s="57"/>
      <c r="B355" s="75"/>
      <c r="C355" s="93" t="s">
        <v>149</v>
      </c>
      <c r="D355" s="77" t="s">
        <v>17</v>
      </c>
      <c r="E355" s="16">
        <v>1</v>
      </c>
      <c r="F355" s="165">
        <v>6200</v>
      </c>
      <c r="G355" s="26">
        <f t="shared" si="49"/>
        <v>6200</v>
      </c>
    </row>
    <row r="356" spans="1:7" x14ac:dyDescent="0.25">
      <c r="A356" s="57"/>
      <c r="B356" s="75"/>
      <c r="C356" s="93" t="s">
        <v>150</v>
      </c>
      <c r="D356" s="77" t="s">
        <v>17</v>
      </c>
      <c r="E356" s="16">
        <v>1</v>
      </c>
      <c r="F356" s="165">
        <v>6200</v>
      </c>
      <c r="G356" s="26">
        <f t="shared" si="49"/>
        <v>6200</v>
      </c>
    </row>
    <row r="357" spans="1:7" x14ac:dyDescent="0.25">
      <c r="A357" s="57"/>
      <c r="B357" s="75"/>
      <c r="C357" s="93" t="s">
        <v>180</v>
      </c>
      <c r="D357" s="77" t="s">
        <v>17</v>
      </c>
      <c r="E357" s="16">
        <v>1</v>
      </c>
      <c r="F357" s="165">
        <v>6200</v>
      </c>
      <c r="G357" s="26">
        <f t="shared" ref="G357" si="50">ROUND($E357*F357,2)</f>
        <v>6200</v>
      </c>
    </row>
    <row r="358" spans="1:7" ht="9.9499999999999993" customHeight="1" x14ac:dyDescent="0.25">
      <c r="A358" s="57"/>
      <c r="B358" s="91"/>
      <c r="C358" s="92"/>
      <c r="D358" s="77"/>
      <c r="E358" s="16"/>
      <c r="F358" s="26"/>
      <c r="G358" s="26"/>
    </row>
    <row r="359" spans="1:7" x14ac:dyDescent="0.25">
      <c r="A359" s="57" t="s">
        <v>37</v>
      </c>
      <c r="B359" s="75"/>
      <c r="C359" s="90" t="s">
        <v>38</v>
      </c>
      <c r="D359" s="77"/>
      <c r="E359" s="16"/>
      <c r="F359" s="26"/>
      <c r="G359" s="26"/>
    </row>
    <row r="360" spans="1:7" ht="9" customHeight="1" x14ac:dyDescent="0.25">
      <c r="A360" s="57"/>
      <c r="B360" s="91"/>
      <c r="C360" s="92"/>
      <c r="D360" s="77"/>
      <c r="E360" s="16"/>
      <c r="F360" s="26"/>
      <c r="G360" s="26"/>
    </row>
    <row r="361" spans="1:7" ht="12" customHeight="1" x14ac:dyDescent="0.25">
      <c r="A361" s="96"/>
      <c r="B361" s="75"/>
      <c r="C361" s="92" t="s">
        <v>119</v>
      </c>
      <c r="D361" s="77"/>
      <c r="E361" s="16"/>
      <c r="F361" s="42"/>
      <c r="G361" s="26"/>
    </row>
    <row r="362" spans="1:7" ht="6" customHeight="1" x14ac:dyDescent="0.25">
      <c r="A362" s="57"/>
      <c r="B362" s="75"/>
      <c r="C362" s="92"/>
      <c r="D362" s="77"/>
      <c r="E362" s="16"/>
      <c r="F362" s="26"/>
      <c r="G362" s="26"/>
    </row>
    <row r="363" spans="1:7" ht="24" x14ac:dyDescent="0.25">
      <c r="A363" s="57" t="s">
        <v>56</v>
      </c>
      <c r="B363" s="75"/>
      <c r="C363" s="92" t="s">
        <v>120</v>
      </c>
      <c r="D363" s="77"/>
      <c r="E363" s="16"/>
      <c r="F363" s="26"/>
      <c r="G363" s="26"/>
    </row>
    <row r="364" spans="1:7" ht="9.9499999999999993" customHeight="1" x14ac:dyDescent="0.25">
      <c r="A364" s="57"/>
      <c r="B364" s="75"/>
      <c r="C364" s="92"/>
      <c r="D364" s="77"/>
      <c r="E364" s="16"/>
      <c r="F364" s="26"/>
      <c r="G364" s="26"/>
    </row>
    <row r="365" spans="1:7" ht="15" customHeight="1" x14ac:dyDescent="0.25">
      <c r="A365" s="57"/>
      <c r="B365" s="75"/>
      <c r="C365" s="92" t="s">
        <v>121</v>
      </c>
      <c r="D365" s="77"/>
      <c r="E365" s="16"/>
      <c r="F365" s="26"/>
      <c r="G365" s="26"/>
    </row>
    <row r="366" spans="1:7" x14ac:dyDescent="0.25">
      <c r="A366" s="57"/>
      <c r="B366" s="75"/>
      <c r="C366" s="92" t="s">
        <v>122</v>
      </c>
      <c r="D366" s="77"/>
      <c r="E366" s="16"/>
      <c r="F366" s="26"/>
      <c r="G366" s="26"/>
    </row>
    <row r="367" spans="1:7" ht="7.5" customHeight="1" x14ac:dyDescent="0.25">
      <c r="A367" s="57"/>
      <c r="B367" s="75"/>
      <c r="C367" s="92"/>
      <c r="D367" s="77"/>
      <c r="E367" s="16"/>
      <c r="F367" s="26"/>
      <c r="G367" s="26"/>
    </row>
    <row r="368" spans="1:7" x14ac:dyDescent="0.25">
      <c r="A368" s="57"/>
      <c r="B368" s="75" t="s">
        <v>15</v>
      </c>
      <c r="C368" s="92" t="s">
        <v>123</v>
      </c>
      <c r="D368" s="77"/>
      <c r="E368" s="16"/>
      <c r="F368" s="165"/>
      <c r="G368" s="26"/>
    </row>
    <row r="369" spans="1:7" x14ac:dyDescent="0.25">
      <c r="A369" s="57"/>
      <c r="B369" s="75"/>
      <c r="C369" s="93" t="s">
        <v>145</v>
      </c>
      <c r="D369" s="77" t="s">
        <v>17</v>
      </c>
      <c r="E369" s="16">
        <v>1</v>
      </c>
      <c r="F369" s="165">
        <v>12250</v>
      </c>
      <c r="G369" s="26">
        <f t="shared" ref="G369:G370" si="51">ROUND($E369*F369,2)</f>
        <v>12250</v>
      </c>
    </row>
    <row r="370" spans="1:7" x14ac:dyDescent="0.25">
      <c r="A370" s="57"/>
      <c r="B370" s="75"/>
      <c r="C370" s="93" t="s">
        <v>146</v>
      </c>
      <c r="D370" s="77" t="s">
        <v>17</v>
      </c>
      <c r="E370" s="16">
        <v>1</v>
      </c>
      <c r="F370" s="165">
        <v>12250</v>
      </c>
      <c r="G370" s="26">
        <f t="shared" si="51"/>
        <v>12250</v>
      </c>
    </row>
    <row r="371" spans="1:7" ht="7.5" customHeight="1" x14ac:dyDescent="0.25">
      <c r="A371" s="57"/>
      <c r="B371" s="75"/>
      <c r="C371" s="92"/>
      <c r="D371" s="77"/>
      <c r="E371" s="16"/>
      <c r="F371" s="165"/>
      <c r="G371" s="26"/>
    </row>
    <row r="372" spans="1:7" x14ac:dyDescent="0.25">
      <c r="A372" s="57"/>
      <c r="B372" s="75" t="s">
        <v>18</v>
      </c>
      <c r="C372" s="92" t="s">
        <v>124</v>
      </c>
      <c r="D372" s="77"/>
      <c r="E372" s="16"/>
      <c r="F372" s="165"/>
      <c r="G372" s="26"/>
    </row>
    <row r="373" spans="1:7" x14ac:dyDescent="0.25">
      <c r="A373" s="57"/>
      <c r="B373" s="75"/>
      <c r="C373" s="93" t="s">
        <v>147</v>
      </c>
      <c r="D373" s="77" t="s">
        <v>17</v>
      </c>
      <c r="E373" s="16">
        <v>1</v>
      </c>
      <c r="F373" s="165">
        <v>9800</v>
      </c>
      <c r="G373" s="26">
        <f t="shared" ref="G373:G376" si="52">ROUND($E373*F373,2)</f>
        <v>9800</v>
      </c>
    </row>
    <row r="374" spans="1:7" x14ac:dyDescent="0.25">
      <c r="A374" s="57"/>
      <c r="B374" s="75"/>
      <c r="C374" s="93" t="s">
        <v>148</v>
      </c>
      <c r="D374" s="77" t="s">
        <v>17</v>
      </c>
      <c r="E374" s="16">
        <v>1</v>
      </c>
      <c r="F374" s="165">
        <v>9800</v>
      </c>
      <c r="G374" s="26">
        <f t="shared" si="52"/>
        <v>9800</v>
      </c>
    </row>
    <row r="375" spans="1:7" x14ac:dyDescent="0.25">
      <c r="A375" s="57"/>
      <c r="B375" s="75"/>
      <c r="C375" s="93" t="s">
        <v>149</v>
      </c>
      <c r="D375" s="77" t="s">
        <v>17</v>
      </c>
      <c r="E375" s="16">
        <v>1</v>
      </c>
      <c r="F375" s="165">
        <v>9800</v>
      </c>
      <c r="G375" s="26">
        <f t="shared" si="52"/>
        <v>9800</v>
      </c>
    </row>
    <row r="376" spans="1:7" x14ac:dyDescent="0.25">
      <c r="A376" s="57"/>
      <c r="B376" s="75"/>
      <c r="C376" s="93" t="s">
        <v>150</v>
      </c>
      <c r="D376" s="77" t="s">
        <v>17</v>
      </c>
      <c r="E376" s="16">
        <v>1</v>
      </c>
      <c r="F376" s="165">
        <v>9800</v>
      </c>
      <c r="G376" s="26">
        <f t="shared" si="52"/>
        <v>9800</v>
      </c>
    </row>
    <row r="377" spans="1:7" x14ac:dyDescent="0.25">
      <c r="A377" s="57"/>
      <c r="B377" s="75"/>
      <c r="C377" s="93" t="s">
        <v>180</v>
      </c>
      <c r="D377" s="77" t="s">
        <v>17</v>
      </c>
      <c r="E377" s="16">
        <v>1</v>
      </c>
      <c r="F377" s="165">
        <v>9800</v>
      </c>
      <c r="G377" s="26">
        <f t="shared" ref="G377" si="53">ROUND($E377*F377,2)</f>
        <v>9800</v>
      </c>
    </row>
    <row r="378" spans="1:7" ht="8.25" customHeight="1" x14ac:dyDescent="0.25">
      <c r="A378" s="57"/>
      <c r="B378" s="75"/>
      <c r="C378" s="92"/>
      <c r="D378" s="77"/>
      <c r="E378" s="16"/>
      <c r="F378" s="26"/>
      <c r="G378" s="26"/>
    </row>
    <row r="379" spans="1:7" ht="36" x14ac:dyDescent="0.25">
      <c r="A379" s="57"/>
      <c r="B379" s="75"/>
      <c r="C379" s="166" t="s">
        <v>158</v>
      </c>
      <c r="D379" s="77"/>
      <c r="E379" s="16"/>
      <c r="F379" s="26"/>
      <c r="G379" s="26"/>
    </row>
    <row r="380" spans="1:7" ht="8.1" customHeight="1" x14ac:dyDescent="0.25">
      <c r="A380" s="57"/>
      <c r="B380" s="75"/>
      <c r="C380" s="166"/>
      <c r="D380" s="77"/>
      <c r="E380" s="16"/>
      <c r="F380" s="26"/>
      <c r="G380" s="26"/>
    </row>
    <row r="381" spans="1:7" ht="36" x14ac:dyDescent="0.25">
      <c r="A381" s="57"/>
      <c r="B381" s="75"/>
      <c r="C381" s="166" t="s">
        <v>174</v>
      </c>
      <c r="D381" s="77"/>
      <c r="E381" s="16"/>
      <c r="F381" s="26"/>
      <c r="G381" s="26"/>
    </row>
    <row r="382" spans="1:7" x14ac:dyDescent="0.25">
      <c r="A382" s="57"/>
      <c r="B382" s="75"/>
      <c r="C382" s="92"/>
      <c r="D382" s="77"/>
      <c r="E382" s="16"/>
      <c r="F382" s="26"/>
      <c r="G382" s="26"/>
    </row>
    <row r="383" spans="1:7" ht="15" customHeight="1" x14ac:dyDescent="0.25">
      <c r="A383" s="57" t="s">
        <v>60</v>
      </c>
      <c r="B383" s="75"/>
      <c r="C383" s="90" t="s">
        <v>61</v>
      </c>
      <c r="D383" s="77"/>
      <c r="E383" s="16"/>
      <c r="F383" s="26"/>
      <c r="G383" s="26"/>
    </row>
    <row r="384" spans="1:7" ht="8.1" customHeight="1" x14ac:dyDescent="0.25">
      <c r="A384" s="57"/>
      <c r="B384" s="91"/>
      <c r="C384" s="92"/>
      <c r="D384" s="77"/>
      <c r="E384" s="16"/>
      <c r="F384" s="26"/>
      <c r="G384" s="26"/>
    </row>
    <row r="385" spans="1:7" x14ac:dyDescent="0.25">
      <c r="A385" s="57" t="s">
        <v>62</v>
      </c>
      <c r="B385" s="91"/>
      <c r="C385" s="59" t="s">
        <v>63</v>
      </c>
      <c r="D385" s="77"/>
      <c r="E385" s="21"/>
      <c r="F385" s="26"/>
      <c r="G385" s="26"/>
    </row>
    <row r="386" spans="1:7" x14ac:dyDescent="0.25">
      <c r="A386" s="57"/>
      <c r="B386" s="91"/>
      <c r="C386" s="93" t="s">
        <v>172</v>
      </c>
      <c r="D386" s="77"/>
      <c r="E386" s="21"/>
      <c r="F386" s="26"/>
      <c r="G386" s="26"/>
    </row>
    <row r="387" spans="1:7" x14ac:dyDescent="0.25">
      <c r="A387" s="57"/>
      <c r="B387" s="91"/>
      <c r="C387" s="92"/>
      <c r="D387" s="77"/>
      <c r="E387" s="16"/>
      <c r="F387" s="26"/>
      <c r="G387" s="26"/>
    </row>
    <row r="388" spans="1:7" ht="24.95" customHeight="1" x14ac:dyDescent="0.25">
      <c r="A388" s="57"/>
      <c r="B388" s="75" t="s">
        <v>15</v>
      </c>
      <c r="C388" s="92" t="s">
        <v>64</v>
      </c>
      <c r="D388" s="77" t="s">
        <v>65</v>
      </c>
      <c r="E388" s="21">
        <v>32</v>
      </c>
      <c r="F388" s="26">
        <f>$F$139</f>
        <v>0</v>
      </c>
      <c r="G388" s="26">
        <f t="shared" ref="G388" si="54">ROUND($E388*F388,2)</f>
        <v>0</v>
      </c>
    </row>
    <row r="389" spans="1:7" ht="8.1" customHeight="1" x14ac:dyDescent="0.25">
      <c r="A389" s="57"/>
      <c r="B389" s="75"/>
      <c r="C389" s="92"/>
      <c r="D389" s="77"/>
      <c r="E389" s="21"/>
      <c r="F389" s="26"/>
      <c r="G389" s="26"/>
    </row>
    <row r="390" spans="1:7" ht="24" x14ac:dyDescent="0.25">
      <c r="A390" s="57"/>
      <c r="B390" s="75" t="s">
        <v>18</v>
      </c>
      <c r="C390" s="92" t="s">
        <v>139</v>
      </c>
      <c r="D390" s="77" t="s">
        <v>65</v>
      </c>
      <c r="E390" s="21">
        <v>18</v>
      </c>
      <c r="F390" s="26">
        <f>$F$141</f>
        <v>0</v>
      </c>
      <c r="G390" s="26">
        <f t="shared" ref="G390" si="55">ROUND($E390*F390,2)</f>
        <v>0</v>
      </c>
    </row>
    <row r="391" spans="1:7" x14ac:dyDescent="0.25">
      <c r="A391" s="57"/>
      <c r="B391" s="75"/>
      <c r="C391" s="129"/>
      <c r="D391" s="130"/>
      <c r="E391" s="46"/>
      <c r="F391" s="47"/>
      <c r="G391" s="47"/>
    </row>
    <row r="392" spans="1:7" x14ac:dyDescent="0.25">
      <c r="A392" s="57" t="s">
        <v>72</v>
      </c>
      <c r="B392" s="91"/>
      <c r="C392" s="93" t="s">
        <v>177</v>
      </c>
      <c r="D392" s="77"/>
      <c r="E392" s="16"/>
      <c r="F392" s="26"/>
      <c r="G392" s="26"/>
    </row>
    <row r="393" spans="1:7" ht="12.75" customHeight="1" x14ac:dyDescent="0.25">
      <c r="A393" s="57"/>
      <c r="B393" s="91"/>
      <c r="C393" s="93" t="s">
        <v>178</v>
      </c>
      <c r="D393" s="77"/>
      <c r="E393" s="16"/>
      <c r="F393" s="26"/>
      <c r="G393" s="26"/>
    </row>
    <row r="394" spans="1:7" ht="12.75" customHeight="1" x14ac:dyDescent="0.25">
      <c r="A394" s="57"/>
      <c r="B394" s="91"/>
      <c r="C394" s="93" t="s">
        <v>179</v>
      </c>
      <c r="D394" s="77"/>
      <c r="E394" s="16"/>
      <c r="F394" s="26"/>
      <c r="G394" s="26"/>
    </row>
    <row r="395" spans="1:7" ht="12.75" customHeight="1" x14ac:dyDescent="0.25">
      <c r="A395" s="57"/>
      <c r="B395" s="91"/>
      <c r="C395" s="92"/>
      <c r="D395" s="77"/>
      <c r="E395" s="16"/>
      <c r="F395" s="26"/>
      <c r="G395" s="26"/>
    </row>
    <row r="396" spans="1:7" ht="24" x14ac:dyDescent="0.25">
      <c r="A396" s="57"/>
      <c r="B396" s="75" t="s">
        <v>15</v>
      </c>
      <c r="C396" s="92" t="s">
        <v>140</v>
      </c>
      <c r="D396" s="77" t="s">
        <v>65</v>
      </c>
      <c r="E396" s="21">
        <v>14.8</v>
      </c>
      <c r="F396" s="26">
        <f>$F$180</f>
        <v>0</v>
      </c>
      <c r="G396" s="26">
        <f t="shared" ref="G396" si="56">ROUND($E396*F396,2)</f>
        <v>0</v>
      </c>
    </row>
    <row r="397" spans="1:7" ht="8.1" customHeight="1" x14ac:dyDescent="0.25">
      <c r="A397" s="57"/>
      <c r="B397" s="75"/>
      <c r="C397" s="92"/>
      <c r="D397" s="77"/>
      <c r="E397" s="16"/>
      <c r="F397" s="26"/>
      <c r="G397" s="26"/>
    </row>
    <row r="398" spans="1:7" ht="24" x14ac:dyDescent="0.25">
      <c r="A398" s="57"/>
      <c r="B398" s="75" t="s">
        <v>18</v>
      </c>
      <c r="C398" s="92" t="s">
        <v>141</v>
      </c>
      <c r="D398" s="77" t="s">
        <v>65</v>
      </c>
      <c r="E398" s="21">
        <v>7.2</v>
      </c>
      <c r="F398" s="26">
        <f>$F$182</f>
        <v>0</v>
      </c>
      <c r="G398" s="26">
        <f t="shared" ref="G398" si="57">ROUND($E398*F398,2)</f>
        <v>0</v>
      </c>
    </row>
    <row r="399" spans="1:7" ht="8.1" customHeight="1" x14ac:dyDescent="0.25">
      <c r="A399" s="57"/>
      <c r="B399" s="75"/>
      <c r="C399" s="92"/>
      <c r="D399" s="77"/>
      <c r="E399" s="16"/>
      <c r="F399" s="26"/>
      <c r="G399" s="26"/>
    </row>
    <row r="400" spans="1:7" x14ac:dyDescent="0.25">
      <c r="A400" s="57"/>
      <c r="B400" s="75" t="s">
        <v>28</v>
      </c>
      <c r="C400" s="92" t="s">
        <v>74</v>
      </c>
      <c r="D400" s="77" t="s">
        <v>67</v>
      </c>
      <c r="E400" s="16">
        <v>7</v>
      </c>
      <c r="F400" s="26">
        <f>$F$184</f>
        <v>0</v>
      </c>
      <c r="G400" s="26">
        <f t="shared" ref="G400" si="58">ROUND($E400*F400,2)</f>
        <v>0</v>
      </c>
    </row>
    <row r="401" spans="1:7" x14ac:dyDescent="0.25">
      <c r="A401" s="57"/>
      <c r="B401" s="75"/>
      <c r="C401" s="92" t="s">
        <v>68</v>
      </c>
      <c r="D401" s="77"/>
      <c r="E401" s="16"/>
      <c r="F401" s="26"/>
      <c r="G401" s="26"/>
    </row>
    <row r="402" spans="1:7" ht="8.1" customHeight="1" x14ac:dyDescent="0.25">
      <c r="A402" s="57"/>
      <c r="B402" s="75"/>
      <c r="C402" s="92"/>
      <c r="D402" s="77"/>
      <c r="E402" s="16"/>
      <c r="F402" s="26"/>
      <c r="G402" s="26"/>
    </row>
    <row r="403" spans="1:7" ht="24" x14ac:dyDescent="0.25">
      <c r="A403" s="57"/>
      <c r="B403" s="75" t="s">
        <v>69</v>
      </c>
      <c r="C403" s="92" t="s">
        <v>75</v>
      </c>
      <c r="D403" s="77" t="s">
        <v>65</v>
      </c>
      <c r="E403" s="21">
        <f>E396</f>
        <v>14.8</v>
      </c>
      <c r="F403" s="26">
        <f>$F$187</f>
        <v>0</v>
      </c>
      <c r="G403" s="26">
        <f t="shared" ref="G403" si="59">ROUND($E403*F403,2)</f>
        <v>0</v>
      </c>
    </row>
    <row r="404" spans="1:7" ht="8.1" customHeight="1" x14ac:dyDescent="0.25">
      <c r="A404" s="57"/>
      <c r="B404" s="75"/>
      <c r="C404" s="92"/>
      <c r="D404" s="77"/>
      <c r="E404" s="16"/>
      <c r="F404" s="26"/>
      <c r="G404" s="26"/>
    </row>
    <row r="405" spans="1:7" ht="24" x14ac:dyDescent="0.25">
      <c r="A405" s="57"/>
      <c r="B405" s="75" t="s">
        <v>153</v>
      </c>
      <c r="C405" s="92" t="s">
        <v>181</v>
      </c>
      <c r="D405" s="77" t="s">
        <v>65</v>
      </c>
      <c r="E405" s="21">
        <f>E398</f>
        <v>7.2</v>
      </c>
      <c r="F405" s="26">
        <f>$F$189</f>
        <v>0</v>
      </c>
      <c r="G405" s="26">
        <f t="shared" ref="G405" si="60">ROUND($E405*F405,2)</f>
        <v>0</v>
      </c>
    </row>
    <row r="406" spans="1:7" ht="8.1" customHeight="1" x14ac:dyDescent="0.25">
      <c r="A406" s="57"/>
      <c r="B406" s="75"/>
      <c r="C406" s="92"/>
      <c r="D406" s="77"/>
      <c r="E406" s="16"/>
      <c r="F406" s="26"/>
      <c r="G406" s="26"/>
    </row>
    <row r="407" spans="1:7" ht="24" x14ac:dyDescent="0.25">
      <c r="A407" s="57"/>
      <c r="B407" s="75" t="s">
        <v>76</v>
      </c>
      <c r="C407" s="93" t="s">
        <v>184</v>
      </c>
      <c r="D407" s="77" t="s">
        <v>67</v>
      </c>
      <c r="E407" s="16">
        <v>7</v>
      </c>
      <c r="F407" s="26">
        <f>$F$191</f>
        <v>0</v>
      </c>
      <c r="G407" s="26">
        <f t="shared" ref="G407" si="61">ROUND($E407*F407,2)</f>
        <v>0</v>
      </c>
    </row>
    <row r="408" spans="1:7" x14ac:dyDescent="0.2">
      <c r="A408" s="43" t="s">
        <v>128</v>
      </c>
      <c r="B408" s="5"/>
      <c r="C408" s="5"/>
      <c r="D408" s="5"/>
      <c r="E408" s="5"/>
      <c r="F408" s="44" t="s">
        <v>129</v>
      </c>
      <c r="G408" s="35">
        <f>SUM(G345:G407)</f>
        <v>124100</v>
      </c>
    </row>
    <row r="409" spans="1:7" x14ac:dyDescent="0.25">
      <c r="A409" s="155"/>
      <c r="B409" s="156"/>
      <c r="C409" s="157"/>
      <c r="D409" s="158"/>
      <c r="E409" s="40"/>
      <c r="F409" s="103"/>
      <c r="G409" s="159"/>
    </row>
    <row r="410" spans="1:7" ht="15.75" x14ac:dyDescent="0.25">
      <c r="A410" s="173" t="str">
        <f>A1</f>
        <v>PACKAGE 3</v>
      </c>
      <c r="B410" s="174"/>
      <c r="C410" s="174"/>
      <c r="D410" s="174"/>
      <c r="E410" s="174"/>
      <c r="F410" s="98"/>
      <c r="G410" s="62" t="s">
        <v>130</v>
      </c>
    </row>
    <row r="411" spans="1:7" x14ac:dyDescent="0.25">
      <c r="A411" s="98" t="str">
        <f>A$2</f>
        <v>CONTRACT N3TC/RM-2025-603: Tugela River to Van Reenen_N3-6 km 0 to N3-6X km 60.4</v>
      </c>
      <c r="B411" s="126"/>
      <c r="C411" s="61"/>
      <c r="D411" s="113"/>
      <c r="E411" s="25"/>
      <c r="F411" s="98"/>
      <c r="G411" s="62" t="s">
        <v>142</v>
      </c>
    </row>
    <row r="412" spans="1:7" x14ac:dyDescent="0.25">
      <c r="A412" s="98" t="str">
        <f>A$3</f>
        <v>MOWING, CUTTING AND REMOVAL OF VEGETATION ON THE N3 – PACKAGE 3</v>
      </c>
      <c r="B412" s="126"/>
      <c r="C412" s="61"/>
      <c r="D412" s="61"/>
      <c r="E412" s="160"/>
      <c r="F412" s="98"/>
      <c r="G412" s="112"/>
    </row>
    <row r="413" spans="1:7" x14ac:dyDescent="0.25">
      <c r="A413" s="98"/>
      <c r="B413" s="126"/>
      <c r="C413" s="61"/>
      <c r="D413" s="61"/>
      <c r="E413" s="160"/>
      <c r="F413" s="98"/>
      <c r="G413" s="112"/>
    </row>
    <row r="414" spans="1:7" x14ac:dyDescent="0.25">
      <c r="A414" s="161" t="s">
        <v>156</v>
      </c>
      <c r="B414" s="128"/>
      <c r="C414" s="106"/>
      <c r="D414" s="107"/>
      <c r="E414" s="1"/>
      <c r="F414" s="98"/>
      <c r="G414" s="112"/>
    </row>
    <row r="415" spans="1:7" x14ac:dyDescent="0.25">
      <c r="A415" s="114"/>
      <c r="B415" s="55"/>
      <c r="C415" s="104"/>
      <c r="D415" s="115"/>
      <c r="E415" s="20"/>
      <c r="F415" s="7"/>
      <c r="G415" s="7"/>
    </row>
    <row r="416" spans="1:7" x14ac:dyDescent="0.25">
      <c r="A416" s="109" t="s">
        <v>2</v>
      </c>
      <c r="B416" s="62"/>
      <c r="C416" s="116" t="s">
        <v>3</v>
      </c>
      <c r="D416" s="99" t="s">
        <v>4</v>
      </c>
      <c r="E416" s="18" t="s">
        <v>5</v>
      </c>
      <c r="F416" s="8" t="s">
        <v>6</v>
      </c>
      <c r="G416" s="30" t="s">
        <v>7</v>
      </c>
    </row>
    <row r="417" spans="1:7" x14ac:dyDescent="0.25">
      <c r="A417" s="117"/>
      <c r="B417" s="101"/>
      <c r="C417" s="118"/>
      <c r="D417" s="119"/>
      <c r="E417" s="19"/>
      <c r="F417" s="9"/>
      <c r="G417" s="9"/>
    </row>
    <row r="418" spans="1:7" x14ac:dyDescent="0.25">
      <c r="A418" s="103"/>
      <c r="B418" s="55"/>
      <c r="C418" s="54"/>
      <c r="D418" s="115"/>
      <c r="E418" s="18"/>
      <c r="F418" s="26"/>
      <c r="G418" s="26"/>
    </row>
    <row r="419" spans="1:7" ht="24" x14ac:dyDescent="0.25">
      <c r="A419" s="57" t="s">
        <v>9</v>
      </c>
      <c r="B419" s="75"/>
      <c r="C419" s="90" t="s">
        <v>10</v>
      </c>
      <c r="D419" s="77"/>
      <c r="E419" s="16"/>
      <c r="F419" s="26"/>
      <c r="G419" s="26"/>
    </row>
    <row r="420" spans="1:7" x14ac:dyDescent="0.25">
      <c r="A420" s="57"/>
      <c r="B420" s="91"/>
      <c r="C420" s="92"/>
      <c r="D420" s="77"/>
      <c r="E420" s="16"/>
      <c r="F420" s="26"/>
      <c r="G420" s="26"/>
    </row>
    <row r="421" spans="1:7" x14ac:dyDescent="0.25">
      <c r="A421" s="162" t="s">
        <v>152</v>
      </c>
      <c r="B421" s="163"/>
      <c r="C421" s="93" t="s">
        <v>164</v>
      </c>
      <c r="D421" s="77"/>
      <c r="E421" s="16"/>
      <c r="F421" s="26"/>
      <c r="G421" s="26"/>
    </row>
    <row r="422" spans="1:7" x14ac:dyDescent="0.25">
      <c r="A422" s="162"/>
      <c r="B422" s="163"/>
      <c r="C422" s="93" t="s">
        <v>165</v>
      </c>
      <c r="D422" s="77"/>
      <c r="E422" s="16"/>
      <c r="F422" s="26"/>
      <c r="G422" s="26"/>
    </row>
    <row r="423" spans="1:7" x14ac:dyDescent="0.25">
      <c r="A423" s="57"/>
      <c r="B423" s="91"/>
      <c r="C423" s="92"/>
      <c r="D423" s="77"/>
      <c r="E423" s="16"/>
      <c r="F423" s="26"/>
      <c r="G423" s="26"/>
    </row>
    <row r="424" spans="1:7" x14ac:dyDescent="0.25">
      <c r="A424" s="57"/>
      <c r="B424" s="75" t="s">
        <v>15</v>
      </c>
      <c r="C424" s="92" t="s">
        <v>123</v>
      </c>
      <c r="D424" s="77"/>
      <c r="E424" s="16"/>
      <c r="F424" s="26"/>
      <c r="G424" s="26"/>
    </row>
    <row r="425" spans="1:7" x14ac:dyDescent="0.25">
      <c r="A425" s="57"/>
      <c r="B425" s="75"/>
      <c r="C425" s="93" t="s">
        <v>145</v>
      </c>
      <c r="D425" s="77" t="s">
        <v>17</v>
      </c>
      <c r="E425" s="16">
        <v>1</v>
      </c>
      <c r="F425" s="165">
        <v>9800</v>
      </c>
      <c r="G425" s="26">
        <f t="shared" ref="G425:G426" si="62">ROUND($E425*F425,2)</f>
        <v>9800</v>
      </c>
    </row>
    <row r="426" spans="1:7" x14ac:dyDescent="0.25">
      <c r="A426" s="57"/>
      <c r="B426" s="75"/>
      <c r="C426" s="93" t="s">
        <v>146</v>
      </c>
      <c r="D426" s="77" t="s">
        <v>17</v>
      </c>
      <c r="E426" s="16">
        <v>1</v>
      </c>
      <c r="F426" s="165">
        <v>9800</v>
      </c>
      <c r="G426" s="26">
        <f t="shared" si="62"/>
        <v>9800</v>
      </c>
    </row>
    <row r="427" spans="1:7" x14ac:dyDescent="0.25">
      <c r="A427" s="57"/>
      <c r="B427" s="75"/>
      <c r="C427" s="92"/>
      <c r="D427" s="77"/>
      <c r="E427" s="16"/>
      <c r="F427" s="165"/>
      <c r="G427" s="26"/>
    </row>
    <row r="428" spans="1:7" x14ac:dyDescent="0.25">
      <c r="A428" s="57"/>
      <c r="B428" s="75" t="s">
        <v>18</v>
      </c>
      <c r="C428" s="92" t="s">
        <v>124</v>
      </c>
      <c r="D428" s="77"/>
      <c r="E428" s="16"/>
      <c r="F428" s="165"/>
      <c r="G428" s="26"/>
    </row>
    <row r="429" spans="1:7" x14ac:dyDescent="0.25">
      <c r="A429" s="57"/>
      <c r="B429" s="75"/>
      <c r="C429" s="93" t="s">
        <v>147</v>
      </c>
      <c r="D429" s="77" t="s">
        <v>17</v>
      </c>
      <c r="E429" s="16">
        <v>1</v>
      </c>
      <c r="F429" s="165">
        <v>6200</v>
      </c>
      <c r="G429" s="26">
        <f t="shared" ref="G429:G432" si="63">ROUND($E429*F429,2)</f>
        <v>6200</v>
      </c>
    </row>
    <row r="430" spans="1:7" x14ac:dyDescent="0.25">
      <c r="A430" s="57"/>
      <c r="B430" s="75"/>
      <c r="C430" s="93" t="s">
        <v>148</v>
      </c>
      <c r="D430" s="77" t="s">
        <v>17</v>
      </c>
      <c r="E430" s="16">
        <v>1</v>
      </c>
      <c r="F430" s="165">
        <v>6200</v>
      </c>
      <c r="G430" s="26">
        <f t="shared" si="63"/>
        <v>6200</v>
      </c>
    </row>
    <row r="431" spans="1:7" x14ac:dyDescent="0.25">
      <c r="A431" s="57"/>
      <c r="B431" s="75"/>
      <c r="C431" s="93" t="s">
        <v>149</v>
      </c>
      <c r="D431" s="77" t="s">
        <v>17</v>
      </c>
      <c r="E431" s="16">
        <v>1</v>
      </c>
      <c r="F431" s="165">
        <v>6200</v>
      </c>
      <c r="G431" s="26">
        <f t="shared" si="63"/>
        <v>6200</v>
      </c>
    </row>
    <row r="432" spans="1:7" x14ac:dyDescent="0.25">
      <c r="A432" s="57"/>
      <c r="B432" s="75"/>
      <c r="C432" s="93" t="s">
        <v>150</v>
      </c>
      <c r="D432" s="77" t="s">
        <v>17</v>
      </c>
      <c r="E432" s="16">
        <v>1</v>
      </c>
      <c r="F432" s="165">
        <v>6200</v>
      </c>
      <c r="G432" s="26">
        <f t="shared" si="63"/>
        <v>6200</v>
      </c>
    </row>
    <row r="433" spans="1:7" x14ac:dyDescent="0.25">
      <c r="A433" s="57"/>
      <c r="B433" s="75"/>
      <c r="C433" s="93" t="s">
        <v>180</v>
      </c>
      <c r="D433" s="77" t="s">
        <v>17</v>
      </c>
      <c r="E433" s="16">
        <v>1</v>
      </c>
      <c r="F433" s="165">
        <v>6200</v>
      </c>
      <c r="G433" s="26">
        <f t="shared" ref="G433" si="64">ROUND($E433*F433,2)</f>
        <v>6200</v>
      </c>
    </row>
    <row r="434" spans="1:7" x14ac:dyDescent="0.25">
      <c r="A434" s="57"/>
      <c r="B434" s="91"/>
      <c r="C434" s="92"/>
      <c r="D434" s="77"/>
      <c r="E434" s="16"/>
      <c r="F434" s="165"/>
      <c r="G434" s="26"/>
    </row>
    <row r="435" spans="1:7" x14ac:dyDescent="0.25">
      <c r="A435" s="57" t="s">
        <v>37</v>
      </c>
      <c r="B435" s="75"/>
      <c r="C435" s="90" t="s">
        <v>38</v>
      </c>
      <c r="D435" s="77"/>
      <c r="E435" s="16"/>
      <c r="F435" s="165"/>
      <c r="G435" s="26"/>
    </row>
    <row r="436" spans="1:7" x14ac:dyDescent="0.25">
      <c r="A436" s="57"/>
      <c r="B436" s="91"/>
      <c r="C436" s="92"/>
      <c r="D436" s="77"/>
      <c r="E436" s="16"/>
      <c r="F436" s="165"/>
      <c r="G436" s="26"/>
    </row>
    <row r="437" spans="1:7" ht="12" customHeight="1" x14ac:dyDescent="0.25">
      <c r="A437" s="96"/>
      <c r="B437" s="75"/>
      <c r="C437" s="92" t="s">
        <v>119</v>
      </c>
      <c r="D437" s="77"/>
      <c r="E437" s="16"/>
      <c r="F437" s="167"/>
      <c r="G437" s="26"/>
    </row>
    <row r="438" spans="1:7" x14ac:dyDescent="0.25">
      <c r="A438" s="57"/>
      <c r="B438" s="75"/>
      <c r="C438" s="92"/>
      <c r="D438" s="77"/>
      <c r="E438" s="16"/>
      <c r="F438" s="165"/>
      <c r="G438" s="26"/>
    </row>
    <row r="439" spans="1:7" ht="24" x14ac:dyDescent="0.25">
      <c r="A439" s="57" t="s">
        <v>56</v>
      </c>
      <c r="B439" s="75"/>
      <c r="C439" s="92" t="s">
        <v>120</v>
      </c>
      <c r="D439" s="77"/>
      <c r="E439" s="16"/>
      <c r="F439" s="165"/>
      <c r="G439" s="26"/>
    </row>
    <row r="440" spans="1:7" x14ac:dyDescent="0.25">
      <c r="A440" s="57"/>
      <c r="B440" s="75"/>
      <c r="C440" s="92"/>
      <c r="D440" s="77"/>
      <c r="E440" s="16"/>
      <c r="F440" s="165"/>
      <c r="G440" s="26"/>
    </row>
    <row r="441" spans="1:7" ht="24" customHeight="1" x14ac:dyDescent="0.25">
      <c r="A441" s="57"/>
      <c r="B441" s="75"/>
      <c r="C441" s="92" t="s">
        <v>121</v>
      </c>
      <c r="D441" s="77"/>
      <c r="E441" s="16"/>
      <c r="F441" s="165"/>
      <c r="G441" s="26"/>
    </row>
    <row r="442" spans="1:7" x14ac:dyDescent="0.25">
      <c r="A442" s="57"/>
      <c r="B442" s="75"/>
      <c r="C442" s="92" t="s">
        <v>122</v>
      </c>
      <c r="D442" s="77"/>
      <c r="E442" s="16"/>
      <c r="F442" s="165"/>
      <c r="G442" s="26"/>
    </row>
    <row r="443" spans="1:7" x14ac:dyDescent="0.25">
      <c r="A443" s="57"/>
      <c r="B443" s="75"/>
      <c r="C443" s="92"/>
      <c r="D443" s="77"/>
      <c r="E443" s="16"/>
      <c r="F443" s="165"/>
      <c r="G443" s="26"/>
    </row>
    <row r="444" spans="1:7" x14ac:dyDescent="0.25">
      <c r="A444" s="57"/>
      <c r="B444" s="75" t="s">
        <v>15</v>
      </c>
      <c r="C444" s="92" t="s">
        <v>123</v>
      </c>
      <c r="D444" s="77"/>
      <c r="E444" s="16"/>
      <c r="F444" s="165"/>
      <c r="G444" s="26"/>
    </row>
    <row r="445" spans="1:7" x14ac:dyDescent="0.25">
      <c r="A445" s="57"/>
      <c r="B445" s="75"/>
      <c r="C445" s="93" t="s">
        <v>145</v>
      </c>
      <c r="D445" s="77" t="s">
        <v>17</v>
      </c>
      <c r="E445" s="16">
        <v>1</v>
      </c>
      <c r="F445" s="165">
        <v>12250</v>
      </c>
      <c r="G445" s="26">
        <f t="shared" ref="G445:G446" si="65">ROUND($E445*F445,2)</f>
        <v>12250</v>
      </c>
    </row>
    <row r="446" spans="1:7" x14ac:dyDescent="0.25">
      <c r="A446" s="57"/>
      <c r="B446" s="75"/>
      <c r="C446" s="93" t="s">
        <v>146</v>
      </c>
      <c r="D446" s="77" t="s">
        <v>17</v>
      </c>
      <c r="E446" s="16">
        <v>1</v>
      </c>
      <c r="F446" s="165">
        <v>12250</v>
      </c>
      <c r="G446" s="26">
        <f t="shared" si="65"/>
        <v>12250</v>
      </c>
    </row>
    <row r="447" spans="1:7" x14ac:dyDescent="0.25">
      <c r="A447" s="57"/>
      <c r="B447" s="75"/>
      <c r="C447" s="92"/>
      <c r="D447" s="77"/>
      <c r="E447" s="16"/>
      <c r="F447" s="165"/>
      <c r="G447" s="26"/>
    </row>
    <row r="448" spans="1:7" x14ac:dyDescent="0.25">
      <c r="A448" s="57"/>
      <c r="B448" s="75" t="s">
        <v>18</v>
      </c>
      <c r="C448" s="92" t="s">
        <v>124</v>
      </c>
      <c r="D448" s="77"/>
      <c r="E448" s="16"/>
      <c r="F448" s="165"/>
      <c r="G448" s="26"/>
    </row>
    <row r="449" spans="1:7" x14ac:dyDescent="0.25">
      <c r="A449" s="57"/>
      <c r="B449" s="75"/>
      <c r="C449" s="93" t="s">
        <v>147</v>
      </c>
      <c r="D449" s="77" t="s">
        <v>17</v>
      </c>
      <c r="E449" s="16">
        <v>1</v>
      </c>
      <c r="F449" s="165">
        <v>9800</v>
      </c>
      <c r="G449" s="26">
        <f t="shared" ref="G449:G452" si="66">ROUND($E449*F449,2)</f>
        <v>9800</v>
      </c>
    </row>
    <row r="450" spans="1:7" x14ac:dyDescent="0.25">
      <c r="A450" s="57"/>
      <c r="B450" s="75"/>
      <c r="C450" s="93" t="s">
        <v>148</v>
      </c>
      <c r="D450" s="77" t="s">
        <v>17</v>
      </c>
      <c r="E450" s="16">
        <v>1</v>
      </c>
      <c r="F450" s="165">
        <v>9800</v>
      </c>
      <c r="G450" s="26">
        <f t="shared" si="66"/>
        <v>9800</v>
      </c>
    </row>
    <row r="451" spans="1:7" x14ac:dyDescent="0.25">
      <c r="A451" s="57"/>
      <c r="B451" s="75"/>
      <c r="C451" s="93" t="s">
        <v>149</v>
      </c>
      <c r="D451" s="77" t="s">
        <v>17</v>
      </c>
      <c r="E451" s="16">
        <v>1</v>
      </c>
      <c r="F451" s="165">
        <v>9800</v>
      </c>
      <c r="G451" s="26">
        <f t="shared" si="66"/>
        <v>9800</v>
      </c>
    </row>
    <row r="452" spans="1:7" x14ac:dyDescent="0.25">
      <c r="A452" s="57"/>
      <c r="B452" s="75"/>
      <c r="C452" s="93" t="s">
        <v>150</v>
      </c>
      <c r="D452" s="77" t="s">
        <v>17</v>
      </c>
      <c r="E452" s="16">
        <v>1</v>
      </c>
      <c r="F452" s="165">
        <v>9800</v>
      </c>
      <c r="G452" s="26">
        <f t="shared" si="66"/>
        <v>9800</v>
      </c>
    </row>
    <row r="453" spans="1:7" x14ac:dyDescent="0.25">
      <c r="A453" s="57"/>
      <c r="B453" s="75"/>
      <c r="C453" s="93" t="s">
        <v>180</v>
      </c>
      <c r="D453" s="77" t="s">
        <v>17</v>
      </c>
      <c r="E453" s="16">
        <v>1</v>
      </c>
      <c r="F453" s="165">
        <v>9800</v>
      </c>
      <c r="G453" s="26">
        <f t="shared" ref="G453" si="67">ROUND($E453*F453,2)</f>
        <v>9800</v>
      </c>
    </row>
    <row r="454" spans="1:7" x14ac:dyDescent="0.25">
      <c r="A454" s="57"/>
      <c r="B454" s="75"/>
      <c r="C454" s="92"/>
      <c r="D454" s="77"/>
      <c r="E454" s="16"/>
      <c r="F454" s="26"/>
      <c r="G454" s="26"/>
    </row>
    <row r="455" spans="1:7" ht="36" x14ac:dyDescent="0.25">
      <c r="A455" s="57"/>
      <c r="B455" s="75"/>
      <c r="C455" s="166" t="s">
        <v>159</v>
      </c>
      <c r="D455" s="77"/>
      <c r="E455" s="16"/>
      <c r="F455" s="26"/>
      <c r="G455" s="26"/>
    </row>
    <row r="456" spans="1:7" x14ac:dyDescent="0.25">
      <c r="A456" s="57"/>
      <c r="B456" s="75"/>
      <c r="C456" s="166"/>
      <c r="D456" s="77"/>
      <c r="E456" s="16"/>
      <c r="F456" s="26"/>
      <c r="G456" s="26"/>
    </row>
    <row r="457" spans="1:7" ht="36" x14ac:dyDescent="0.25">
      <c r="A457" s="57"/>
      <c r="B457" s="75"/>
      <c r="C457" s="166" t="s">
        <v>175</v>
      </c>
      <c r="D457" s="77"/>
      <c r="E457" s="16"/>
      <c r="F457" s="26"/>
      <c r="G457" s="26"/>
    </row>
    <row r="458" spans="1:7" x14ac:dyDescent="0.25">
      <c r="A458" s="57"/>
      <c r="B458" s="75"/>
      <c r="C458" s="92"/>
      <c r="D458" s="77"/>
      <c r="E458" s="16"/>
      <c r="F458" s="26"/>
      <c r="G458" s="26"/>
    </row>
    <row r="459" spans="1:7" ht="12" customHeight="1" x14ac:dyDescent="0.25">
      <c r="A459" s="57" t="s">
        <v>60</v>
      </c>
      <c r="B459" s="75"/>
      <c r="C459" s="90" t="s">
        <v>61</v>
      </c>
      <c r="D459" s="77"/>
      <c r="E459" s="16"/>
      <c r="F459" s="26"/>
      <c r="G459" s="26"/>
    </row>
    <row r="460" spans="1:7" ht="9.75" customHeight="1" x14ac:dyDescent="0.25">
      <c r="A460" s="57"/>
      <c r="B460" s="91"/>
      <c r="C460" s="92"/>
      <c r="D460" s="77"/>
      <c r="E460" s="16"/>
      <c r="F460" s="26"/>
      <c r="G460" s="26"/>
    </row>
    <row r="461" spans="1:7" x14ac:dyDescent="0.25">
      <c r="A461" s="57" t="s">
        <v>62</v>
      </c>
      <c r="B461" s="91"/>
      <c r="C461" s="59" t="s">
        <v>63</v>
      </c>
      <c r="D461" s="77"/>
      <c r="E461" s="16"/>
      <c r="F461" s="26"/>
      <c r="G461" s="26"/>
    </row>
    <row r="462" spans="1:7" x14ac:dyDescent="0.25">
      <c r="A462" s="57"/>
      <c r="B462" s="91"/>
      <c r="C462" s="93" t="s">
        <v>172</v>
      </c>
      <c r="D462" s="77"/>
      <c r="E462" s="16"/>
      <c r="F462" s="26"/>
      <c r="G462" s="26"/>
    </row>
    <row r="463" spans="1:7" ht="9.75" customHeight="1" x14ac:dyDescent="0.25">
      <c r="A463" s="57"/>
      <c r="B463" s="91"/>
      <c r="C463" s="92"/>
      <c r="D463" s="77"/>
      <c r="E463" s="16"/>
      <c r="F463" s="26"/>
      <c r="G463" s="26"/>
    </row>
    <row r="464" spans="1:7" ht="24" x14ac:dyDescent="0.25">
      <c r="A464" s="57"/>
      <c r="B464" s="75" t="s">
        <v>18</v>
      </c>
      <c r="C464" s="92" t="s">
        <v>143</v>
      </c>
      <c r="D464" s="77" t="s">
        <v>65</v>
      </c>
      <c r="E464" s="16">
        <v>50</v>
      </c>
      <c r="F464" s="26">
        <f>$F$141</f>
        <v>0</v>
      </c>
      <c r="G464" s="26">
        <f t="shared" ref="G464" si="68">ROUND($E464*F464,2)</f>
        <v>0</v>
      </c>
    </row>
    <row r="465" spans="1:7" ht="8.25" customHeight="1" x14ac:dyDescent="0.25">
      <c r="A465" s="57"/>
      <c r="B465" s="75"/>
      <c r="C465" s="92"/>
      <c r="D465" s="77"/>
      <c r="E465" s="16"/>
      <c r="F465" s="26"/>
      <c r="G465" s="26"/>
    </row>
    <row r="466" spans="1:7" x14ac:dyDescent="0.25">
      <c r="A466" s="57" t="s">
        <v>72</v>
      </c>
      <c r="B466" s="91"/>
      <c r="C466" s="93" t="s">
        <v>177</v>
      </c>
      <c r="D466" s="77"/>
      <c r="E466" s="16"/>
      <c r="F466" s="26"/>
      <c r="G466" s="26"/>
    </row>
    <row r="467" spans="1:7" ht="15.75" customHeight="1" x14ac:dyDescent="0.25">
      <c r="A467" s="57"/>
      <c r="B467" s="91"/>
      <c r="C467" s="93" t="s">
        <v>178</v>
      </c>
      <c r="D467" s="77"/>
      <c r="E467" s="16"/>
      <c r="F467" s="26"/>
      <c r="G467" s="26"/>
    </row>
    <row r="468" spans="1:7" x14ac:dyDescent="0.25">
      <c r="A468" s="57"/>
      <c r="B468" s="91"/>
      <c r="C468" s="93" t="s">
        <v>179</v>
      </c>
      <c r="D468" s="77"/>
      <c r="E468" s="16"/>
      <c r="F468" s="26"/>
      <c r="G468" s="26"/>
    </row>
    <row r="469" spans="1:7" ht="13.5" customHeight="1" x14ac:dyDescent="0.25">
      <c r="A469" s="57"/>
      <c r="B469" s="91"/>
      <c r="C469" s="92"/>
      <c r="D469" s="77"/>
      <c r="E469" s="16"/>
      <c r="F469" s="26"/>
      <c r="G469" s="26"/>
    </row>
    <row r="470" spans="1:7" ht="24" x14ac:dyDescent="0.25">
      <c r="A470" s="57"/>
      <c r="B470" s="75" t="s">
        <v>18</v>
      </c>
      <c r="C470" s="92" t="s">
        <v>141</v>
      </c>
      <c r="D470" s="77" t="s">
        <v>65</v>
      </c>
      <c r="E470" s="16">
        <f>2*10</f>
        <v>20</v>
      </c>
      <c r="F470" s="26">
        <f>$F$182</f>
        <v>0</v>
      </c>
      <c r="G470" s="26">
        <f t="shared" ref="G470" si="69">ROUND($E470*F470,2)</f>
        <v>0</v>
      </c>
    </row>
    <row r="471" spans="1:7" ht="9.75" customHeight="1" x14ac:dyDescent="0.25">
      <c r="A471" s="57"/>
      <c r="B471" s="75"/>
      <c r="C471" s="92"/>
      <c r="D471" s="77"/>
      <c r="E471" s="16"/>
      <c r="F471" s="26"/>
      <c r="G471" s="26"/>
    </row>
    <row r="472" spans="1:7" x14ac:dyDescent="0.25">
      <c r="A472" s="57"/>
      <c r="B472" s="75" t="s">
        <v>28</v>
      </c>
      <c r="C472" s="92" t="s">
        <v>74</v>
      </c>
      <c r="D472" s="77" t="s">
        <v>67</v>
      </c>
      <c r="E472" s="16"/>
      <c r="F472" s="26">
        <f>$F$184</f>
        <v>0</v>
      </c>
      <c r="G472" s="42" t="s">
        <v>132</v>
      </c>
    </row>
    <row r="473" spans="1:7" x14ac:dyDescent="0.25">
      <c r="A473" s="57"/>
      <c r="B473" s="75"/>
      <c r="C473" s="92" t="s">
        <v>68</v>
      </c>
      <c r="D473" s="77"/>
      <c r="E473" s="16"/>
      <c r="F473" s="26"/>
      <c r="G473" s="26"/>
    </row>
    <row r="474" spans="1:7" x14ac:dyDescent="0.25">
      <c r="A474" s="57"/>
      <c r="B474" s="75"/>
      <c r="C474" s="92"/>
      <c r="D474" s="77"/>
      <c r="E474" s="16"/>
      <c r="F474" s="26"/>
      <c r="G474" s="26"/>
    </row>
    <row r="475" spans="1:7" ht="24" x14ac:dyDescent="0.25">
      <c r="A475" s="57"/>
      <c r="B475" s="75" t="s">
        <v>69</v>
      </c>
      <c r="C475" s="92" t="s">
        <v>75</v>
      </c>
      <c r="D475" s="77" t="s">
        <v>65</v>
      </c>
      <c r="E475" s="16">
        <f>2*10</f>
        <v>20</v>
      </c>
      <c r="F475" s="26">
        <f>$F$187</f>
        <v>0</v>
      </c>
      <c r="G475" s="26">
        <f t="shared" ref="G475" si="70">ROUND($E475*F475,2)</f>
        <v>0</v>
      </c>
    </row>
    <row r="476" spans="1:7" x14ac:dyDescent="0.25">
      <c r="A476" s="57"/>
      <c r="B476" s="75"/>
      <c r="C476" s="92"/>
      <c r="D476" s="77"/>
      <c r="E476" s="16"/>
      <c r="F476" s="26"/>
      <c r="G476" s="26"/>
    </row>
    <row r="477" spans="1:7" ht="24" x14ac:dyDescent="0.25">
      <c r="A477" s="57"/>
      <c r="B477" s="75" t="s">
        <v>76</v>
      </c>
      <c r="C477" s="93" t="s">
        <v>184</v>
      </c>
      <c r="D477" s="77" t="s">
        <v>67</v>
      </c>
      <c r="E477" s="16"/>
      <c r="F477" s="26">
        <f>$F$191</f>
        <v>0</v>
      </c>
      <c r="G477" s="42" t="s">
        <v>132</v>
      </c>
    </row>
    <row r="478" spans="1:7" x14ac:dyDescent="0.25">
      <c r="A478" s="98"/>
      <c r="B478" s="62"/>
      <c r="C478" s="93"/>
      <c r="D478" s="99"/>
      <c r="E478" s="18"/>
      <c r="F478" s="26"/>
      <c r="G478" s="26"/>
    </row>
    <row r="479" spans="1:7" x14ac:dyDescent="0.2">
      <c r="A479" s="43" t="s">
        <v>128</v>
      </c>
      <c r="B479" s="5"/>
      <c r="C479" s="5"/>
      <c r="D479" s="5"/>
      <c r="E479" s="5"/>
      <c r="F479" s="44" t="s">
        <v>130</v>
      </c>
      <c r="G479" s="35">
        <f>SUM(G424:G475)</f>
        <v>124100</v>
      </c>
    </row>
    <row r="480" spans="1:7" x14ac:dyDescent="0.25">
      <c r="A480" s="155"/>
      <c r="B480" s="156"/>
      <c r="C480" s="157"/>
      <c r="D480" s="158"/>
      <c r="E480" s="40"/>
      <c r="F480" s="103"/>
      <c r="G480" s="159"/>
    </row>
    <row r="481" spans="1:7" s="168" customFormat="1" ht="15.75" x14ac:dyDescent="0.25">
      <c r="A481" s="173" t="str">
        <f>A1</f>
        <v>PACKAGE 3</v>
      </c>
      <c r="B481" s="174"/>
      <c r="C481" s="174"/>
      <c r="D481" s="174"/>
      <c r="E481" s="174"/>
      <c r="F481" s="98"/>
      <c r="G481" s="62" t="s">
        <v>131</v>
      </c>
    </row>
    <row r="482" spans="1:7" x14ac:dyDescent="0.25">
      <c r="A482" s="98" t="str">
        <f>A$2</f>
        <v>CONTRACT N3TC/RM-2025-603: Tugela River to Van Reenen_N3-6 km 0 to N3-6X km 60.4</v>
      </c>
      <c r="B482" s="126"/>
      <c r="C482" s="61"/>
      <c r="D482" s="113"/>
      <c r="E482" s="25"/>
      <c r="F482" s="98"/>
      <c r="G482" s="62" t="s">
        <v>144</v>
      </c>
    </row>
    <row r="483" spans="1:7" x14ac:dyDescent="0.25">
      <c r="A483" s="98" t="str">
        <f>A$3</f>
        <v>MOWING, CUTTING AND REMOVAL OF VEGETATION ON THE N3 – PACKAGE 3</v>
      </c>
      <c r="B483" s="126"/>
      <c r="C483" s="61"/>
      <c r="D483" s="61"/>
      <c r="E483" s="160"/>
      <c r="F483" s="98"/>
      <c r="G483" s="112"/>
    </row>
    <row r="484" spans="1:7" x14ac:dyDescent="0.25">
      <c r="A484" s="161" t="s">
        <v>157</v>
      </c>
      <c r="B484" s="128"/>
      <c r="C484" s="106"/>
      <c r="D484" s="107"/>
      <c r="E484" s="1"/>
      <c r="F484" s="98"/>
      <c r="G484" s="112"/>
    </row>
    <row r="485" spans="1:7" x14ac:dyDescent="0.25">
      <c r="A485" s="114"/>
      <c r="B485" s="55"/>
      <c r="C485" s="104"/>
      <c r="D485" s="115"/>
      <c r="E485" s="20"/>
      <c r="F485" s="7"/>
      <c r="G485" s="7"/>
    </row>
    <row r="486" spans="1:7" x14ac:dyDescent="0.25">
      <c r="A486" s="109" t="s">
        <v>2</v>
      </c>
      <c r="B486" s="62"/>
      <c r="C486" s="116" t="s">
        <v>3</v>
      </c>
      <c r="D486" s="99" t="s">
        <v>4</v>
      </c>
      <c r="E486" s="18" t="s">
        <v>5</v>
      </c>
      <c r="F486" s="8" t="s">
        <v>6</v>
      </c>
      <c r="G486" s="30" t="s">
        <v>7</v>
      </c>
    </row>
    <row r="487" spans="1:7" x14ac:dyDescent="0.25">
      <c r="A487" s="117"/>
      <c r="B487" s="101"/>
      <c r="C487" s="118"/>
      <c r="D487" s="119"/>
      <c r="E487" s="19"/>
      <c r="F487" s="9"/>
      <c r="G487" s="9"/>
    </row>
    <row r="488" spans="1:7" x14ac:dyDescent="0.25">
      <c r="A488" s="103"/>
      <c r="B488" s="55"/>
      <c r="C488" s="54"/>
      <c r="D488" s="115"/>
      <c r="E488" s="18"/>
      <c r="F488" s="26"/>
      <c r="G488" s="26"/>
    </row>
    <row r="489" spans="1:7" ht="24" x14ac:dyDescent="0.25">
      <c r="A489" s="57" t="s">
        <v>9</v>
      </c>
      <c r="B489" s="75"/>
      <c r="C489" s="90" t="s">
        <v>10</v>
      </c>
      <c r="D489" s="77"/>
      <c r="E489" s="16"/>
      <c r="F489" s="26"/>
      <c r="G489" s="26"/>
    </row>
    <row r="490" spans="1:7" x14ac:dyDescent="0.25">
      <c r="A490" s="57"/>
      <c r="B490" s="91"/>
      <c r="C490" s="92"/>
      <c r="D490" s="77"/>
      <c r="E490" s="16"/>
      <c r="F490" s="26"/>
      <c r="G490" s="26"/>
    </row>
    <row r="491" spans="1:7" x14ac:dyDescent="0.25">
      <c r="A491" s="162" t="s">
        <v>152</v>
      </c>
      <c r="B491" s="163"/>
      <c r="C491" s="93" t="s">
        <v>164</v>
      </c>
      <c r="D491" s="77"/>
      <c r="E491" s="16"/>
      <c r="F491" s="26"/>
      <c r="G491" s="26"/>
    </row>
    <row r="492" spans="1:7" x14ac:dyDescent="0.25">
      <c r="A492" s="162"/>
      <c r="B492" s="163"/>
      <c r="C492" s="93" t="s">
        <v>165</v>
      </c>
      <c r="D492" s="77"/>
      <c r="E492" s="16"/>
      <c r="F492" s="26"/>
      <c r="G492" s="26"/>
    </row>
    <row r="493" spans="1:7" x14ac:dyDescent="0.25">
      <c r="A493" s="57"/>
      <c r="B493" s="91"/>
      <c r="C493" s="92"/>
      <c r="D493" s="77"/>
      <c r="E493" s="16"/>
      <c r="F493" s="26"/>
      <c r="G493" s="26"/>
    </row>
    <row r="494" spans="1:7" x14ac:dyDescent="0.25">
      <c r="A494" s="57"/>
      <c r="B494" s="75" t="s">
        <v>15</v>
      </c>
      <c r="C494" s="92" t="s">
        <v>123</v>
      </c>
      <c r="D494" s="77"/>
      <c r="E494" s="16"/>
      <c r="F494" s="26"/>
      <c r="G494" s="26"/>
    </row>
    <row r="495" spans="1:7" x14ac:dyDescent="0.25">
      <c r="A495" s="57"/>
      <c r="B495" s="75"/>
      <c r="C495" s="93" t="s">
        <v>145</v>
      </c>
      <c r="D495" s="77" t="s">
        <v>17</v>
      </c>
      <c r="E495" s="16">
        <v>1</v>
      </c>
      <c r="F495" s="165">
        <v>9800</v>
      </c>
      <c r="G495" s="26">
        <f t="shared" ref="G495:G496" si="71">ROUND($E495*F495,2)</f>
        <v>9800</v>
      </c>
    </row>
    <row r="496" spans="1:7" x14ac:dyDescent="0.25">
      <c r="A496" s="57"/>
      <c r="B496" s="75"/>
      <c r="C496" s="93" t="s">
        <v>146</v>
      </c>
      <c r="D496" s="77" t="s">
        <v>17</v>
      </c>
      <c r="E496" s="16">
        <v>1</v>
      </c>
      <c r="F496" s="165">
        <v>9800</v>
      </c>
      <c r="G496" s="26">
        <f t="shared" si="71"/>
        <v>9800</v>
      </c>
    </row>
    <row r="497" spans="1:7" x14ac:dyDescent="0.25">
      <c r="A497" s="57"/>
      <c r="B497" s="75"/>
      <c r="C497" s="92"/>
      <c r="D497" s="77"/>
      <c r="E497" s="16"/>
      <c r="F497" s="165"/>
      <c r="G497" s="26"/>
    </row>
    <row r="498" spans="1:7" x14ac:dyDescent="0.25">
      <c r="A498" s="57"/>
      <c r="B498" s="75" t="s">
        <v>18</v>
      </c>
      <c r="C498" s="92" t="s">
        <v>124</v>
      </c>
      <c r="D498" s="77"/>
      <c r="E498" s="16"/>
      <c r="F498" s="165"/>
      <c r="G498" s="26"/>
    </row>
    <row r="499" spans="1:7" x14ac:dyDescent="0.25">
      <c r="A499" s="57"/>
      <c r="B499" s="75"/>
      <c r="C499" s="93" t="s">
        <v>147</v>
      </c>
      <c r="D499" s="77" t="s">
        <v>17</v>
      </c>
      <c r="E499" s="16">
        <v>1</v>
      </c>
      <c r="F499" s="165">
        <v>6200</v>
      </c>
      <c r="G499" s="26">
        <f t="shared" ref="G499:G502" si="72">ROUND($E499*F499,2)</f>
        <v>6200</v>
      </c>
    </row>
    <row r="500" spans="1:7" x14ac:dyDescent="0.25">
      <c r="A500" s="57"/>
      <c r="B500" s="75"/>
      <c r="C500" s="93" t="s">
        <v>148</v>
      </c>
      <c r="D500" s="77" t="s">
        <v>17</v>
      </c>
      <c r="E500" s="16">
        <v>1</v>
      </c>
      <c r="F500" s="165">
        <v>6200</v>
      </c>
      <c r="G500" s="26">
        <f t="shared" si="72"/>
        <v>6200</v>
      </c>
    </row>
    <row r="501" spans="1:7" x14ac:dyDescent="0.25">
      <c r="A501" s="57"/>
      <c r="B501" s="75"/>
      <c r="C501" s="93" t="s">
        <v>149</v>
      </c>
      <c r="D501" s="77" t="s">
        <v>17</v>
      </c>
      <c r="E501" s="16">
        <v>1</v>
      </c>
      <c r="F501" s="165">
        <v>6200</v>
      </c>
      <c r="G501" s="26">
        <f t="shared" si="72"/>
        <v>6200</v>
      </c>
    </row>
    <row r="502" spans="1:7" x14ac:dyDescent="0.25">
      <c r="A502" s="57"/>
      <c r="B502" s="75"/>
      <c r="C502" s="93" t="s">
        <v>150</v>
      </c>
      <c r="D502" s="77" t="s">
        <v>17</v>
      </c>
      <c r="E502" s="16">
        <v>1</v>
      </c>
      <c r="F502" s="165">
        <v>6200</v>
      </c>
      <c r="G502" s="26">
        <f t="shared" si="72"/>
        <v>6200</v>
      </c>
    </row>
    <row r="503" spans="1:7" x14ac:dyDescent="0.25">
      <c r="A503" s="57"/>
      <c r="B503" s="75"/>
      <c r="C503" s="93" t="s">
        <v>180</v>
      </c>
      <c r="D503" s="77" t="s">
        <v>17</v>
      </c>
      <c r="E503" s="16">
        <v>1</v>
      </c>
      <c r="F503" s="165">
        <v>6200</v>
      </c>
      <c r="G503" s="26">
        <f t="shared" ref="G503" si="73">ROUND($E503*F503,2)</f>
        <v>6200</v>
      </c>
    </row>
    <row r="504" spans="1:7" ht="9.9499999999999993" customHeight="1" x14ac:dyDescent="0.25">
      <c r="A504" s="57"/>
      <c r="B504" s="91"/>
      <c r="C504" s="92"/>
      <c r="D504" s="77"/>
      <c r="E504" s="16"/>
      <c r="F504" s="165"/>
      <c r="G504" s="26"/>
    </row>
    <row r="505" spans="1:7" x14ac:dyDescent="0.25">
      <c r="A505" s="57" t="s">
        <v>37</v>
      </c>
      <c r="B505" s="75"/>
      <c r="C505" s="90" t="s">
        <v>38</v>
      </c>
      <c r="D505" s="77"/>
      <c r="E505" s="16"/>
      <c r="F505" s="165"/>
      <c r="G505" s="26"/>
    </row>
    <row r="506" spans="1:7" x14ac:dyDescent="0.25">
      <c r="A506" s="57"/>
      <c r="B506" s="91"/>
      <c r="C506" s="92"/>
      <c r="D506" s="77"/>
      <c r="E506" s="16"/>
      <c r="F506" s="165"/>
      <c r="G506" s="26"/>
    </row>
    <row r="507" spans="1:7" ht="12" customHeight="1" x14ac:dyDescent="0.25">
      <c r="A507" s="96"/>
      <c r="B507" s="75"/>
      <c r="C507" s="92" t="s">
        <v>119</v>
      </c>
      <c r="D507" s="77"/>
      <c r="E507" s="16"/>
      <c r="F507" s="167"/>
      <c r="G507" s="26"/>
    </row>
    <row r="508" spans="1:7" x14ac:dyDescent="0.25">
      <c r="A508" s="57"/>
      <c r="B508" s="75"/>
      <c r="C508" s="92"/>
      <c r="D508" s="77"/>
      <c r="E508" s="16"/>
      <c r="F508" s="165"/>
      <c r="G508" s="26"/>
    </row>
    <row r="509" spans="1:7" ht="24" x14ac:dyDescent="0.25">
      <c r="A509" s="57" t="s">
        <v>56</v>
      </c>
      <c r="B509" s="75"/>
      <c r="C509" s="92" t="s">
        <v>120</v>
      </c>
      <c r="D509" s="77"/>
      <c r="E509" s="16"/>
      <c r="F509" s="165"/>
      <c r="G509" s="26"/>
    </row>
    <row r="510" spans="1:7" x14ac:dyDescent="0.25">
      <c r="A510" s="57"/>
      <c r="B510" s="75"/>
      <c r="C510" s="92"/>
      <c r="D510" s="77"/>
      <c r="E510" s="16"/>
      <c r="F510" s="165"/>
      <c r="G510" s="26"/>
    </row>
    <row r="511" spans="1:7" ht="12" customHeight="1" x14ac:dyDescent="0.25">
      <c r="A511" s="57"/>
      <c r="B511" s="75"/>
      <c r="C511" s="92" t="s">
        <v>121</v>
      </c>
      <c r="D511" s="77"/>
      <c r="E511" s="16"/>
      <c r="F511" s="165"/>
      <c r="G511" s="26"/>
    </row>
    <row r="512" spans="1:7" x14ac:dyDescent="0.25">
      <c r="A512" s="57"/>
      <c r="B512" s="75"/>
      <c r="C512" s="92" t="s">
        <v>122</v>
      </c>
      <c r="D512" s="77"/>
      <c r="E512" s="16"/>
      <c r="F512" s="165"/>
      <c r="G512" s="26"/>
    </row>
    <row r="513" spans="1:7" x14ac:dyDescent="0.25">
      <c r="A513" s="57"/>
      <c r="B513" s="75"/>
      <c r="C513" s="92"/>
      <c r="D513" s="77"/>
      <c r="E513" s="16"/>
      <c r="F513" s="165"/>
      <c r="G513" s="26"/>
    </row>
    <row r="514" spans="1:7" x14ac:dyDescent="0.25">
      <c r="A514" s="57"/>
      <c r="B514" s="75" t="s">
        <v>15</v>
      </c>
      <c r="C514" s="92" t="s">
        <v>123</v>
      </c>
      <c r="D514" s="77"/>
      <c r="E514" s="16"/>
      <c r="F514" s="165"/>
      <c r="G514" s="26"/>
    </row>
    <row r="515" spans="1:7" x14ac:dyDescent="0.25">
      <c r="A515" s="57"/>
      <c r="B515" s="75"/>
      <c r="C515" s="93" t="s">
        <v>145</v>
      </c>
      <c r="D515" s="77" t="s">
        <v>17</v>
      </c>
      <c r="E515" s="16">
        <v>1</v>
      </c>
      <c r="F515" s="165">
        <v>12250</v>
      </c>
      <c r="G515" s="26">
        <f t="shared" ref="G515:G516" si="74">ROUND($E515*F515,2)</f>
        <v>12250</v>
      </c>
    </row>
    <row r="516" spans="1:7" x14ac:dyDescent="0.25">
      <c r="A516" s="57"/>
      <c r="B516" s="75"/>
      <c r="C516" s="93" t="s">
        <v>146</v>
      </c>
      <c r="D516" s="77" t="s">
        <v>17</v>
      </c>
      <c r="E516" s="16">
        <v>1</v>
      </c>
      <c r="F516" s="165">
        <v>12250</v>
      </c>
      <c r="G516" s="26">
        <f t="shared" si="74"/>
        <v>12250</v>
      </c>
    </row>
    <row r="517" spans="1:7" x14ac:dyDescent="0.25">
      <c r="A517" s="57"/>
      <c r="B517" s="75"/>
      <c r="C517" s="92"/>
      <c r="D517" s="77"/>
      <c r="E517" s="16"/>
      <c r="F517" s="165"/>
      <c r="G517" s="26"/>
    </row>
    <row r="518" spans="1:7" x14ac:dyDescent="0.25">
      <c r="A518" s="57"/>
      <c r="B518" s="75" t="s">
        <v>18</v>
      </c>
      <c r="C518" s="92" t="s">
        <v>124</v>
      </c>
      <c r="D518" s="77"/>
      <c r="E518" s="16"/>
      <c r="F518" s="165"/>
      <c r="G518" s="26"/>
    </row>
    <row r="519" spans="1:7" x14ac:dyDescent="0.25">
      <c r="A519" s="57"/>
      <c r="B519" s="75"/>
      <c r="C519" s="93" t="s">
        <v>147</v>
      </c>
      <c r="D519" s="77" t="s">
        <v>17</v>
      </c>
      <c r="E519" s="16">
        <v>1</v>
      </c>
      <c r="F519" s="165">
        <v>9800</v>
      </c>
      <c r="G519" s="26">
        <f t="shared" ref="G519:G522" si="75">ROUND($E519*F519,2)</f>
        <v>9800</v>
      </c>
    </row>
    <row r="520" spans="1:7" x14ac:dyDescent="0.25">
      <c r="A520" s="57"/>
      <c r="B520" s="75"/>
      <c r="C520" s="93" t="s">
        <v>148</v>
      </c>
      <c r="D520" s="77" t="s">
        <v>17</v>
      </c>
      <c r="E520" s="16">
        <v>1</v>
      </c>
      <c r="F520" s="165">
        <v>9800</v>
      </c>
      <c r="G520" s="26">
        <f t="shared" si="75"/>
        <v>9800</v>
      </c>
    </row>
    <row r="521" spans="1:7" x14ac:dyDescent="0.25">
      <c r="A521" s="57"/>
      <c r="B521" s="75"/>
      <c r="C521" s="93" t="s">
        <v>149</v>
      </c>
      <c r="D521" s="77" t="s">
        <v>17</v>
      </c>
      <c r="E521" s="16">
        <v>1</v>
      </c>
      <c r="F521" s="165">
        <v>9800</v>
      </c>
      <c r="G521" s="26">
        <f t="shared" si="75"/>
        <v>9800</v>
      </c>
    </row>
    <row r="522" spans="1:7" x14ac:dyDescent="0.25">
      <c r="A522" s="57"/>
      <c r="B522" s="75"/>
      <c r="C522" s="93" t="s">
        <v>150</v>
      </c>
      <c r="D522" s="77" t="s">
        <v>17</v>
      </c>
      <c r="E522" s="16">
        <v>1</v>
      </c>
      <c r="F522" s="165">
        <v>9800</v>
      </c>
      <c r="G522" s="26">
        <f t="shared" si="75"/>
        <v>9800</v>
      </c>
    </row>
    <row r="523" spans="1:7" x14ac:dyDescent="0.25">
      <c r="A523" s="57"/>
      <c r="B523" s="75"/>
      <c r="C523" s="93" t="s">
        <v>180</v>
      </c>
      <c r="D523" s="77" t="s">
        <v>17</v>
      </c>
      <c r="E523" s="16">
        <v>1</v>
      </c>
      <c r="F523" s="165">
        <v>9800</v>
      </c>
      <c r="G523" s="26">
        <f t="shared" ref="G523" si="76">ROUND($E523*F523,2)</f>
        <v>9800</v>
      </c>
    </row>
    <row r="524" spans="1:7" x14ac:dyDescent="0.25">
      <c r="A524" s="57"/>
      <c r="B524" s="75"/>
      <c r="C524" s="92"/>
      <c r="D524" s="77"/>
      <c r="E524" s="16"/>
      <c r="F524" s="26"/>
      <c r="G524" s="26"/>
    </row>
    <row r="525" spans="1:7" ht="36" x14ac:dyDescent="0.25">
      <c r="A525" s="57"/>
      <c r="B525" s="75"/>
      <c r="C525" s="166" t="s">
        <v>160</v>
      </c>
      <c r="D525" s="77"/>
      <c r="E525" s="16"/>
      <c r="F525" s="26"/>
      <c r="G525" s="26"/>
    </row>
    <row r="526" spans="1:7" x14ac:dyDescent="0.25">
      <c r="A526" s="57"/>
      <c r="B526" s="75"/>
      <c r="C526" s="166"/>
      <c r="D526" s="77"/>
      <c r="E526" s="16"/>
      <c r="F526" s="26"/>
      <c r="G526" s="26"/>
    </row>
    <row r="527" spans="1:7" ht="36" x14ac:dyDescent="0.25">
      <c r="A527" s="57"/>
      <c r="B527" s="75"/>
      <c r="C527" s="166" t="s">
        <v>176</v>
      </c>
      <c r="D527" s="77"/>
      <c r="E527" s="16"/>
      <c r="F527" s="26"/>
      <c r="G527" s="26"/>
    </row>
    <row r="528" spans="1:7" ht="9.75" customHeight="1" x14ac:dyDescent="0.25">
      <c r="A528" s="57"/>
      <c r="B528" s="75"/>
      <c r="C528" s="92"/>
      <c r="D528" s="77"/>
      <c r="E528" s="16"/>
      <c r="F528" s="26"/>
      <c r="G528" s="26"/>
    </row>
    <row r="529" spans="1:7" ht="24" x14ac:dyDescent="0.25">
      <c r="A529" s="57" t="s">
        <v>60</v>
      </c>
      <c r="B529" s="75"/>
      <c r="C529" s="90" t="s">
        <v>61</v>
      </c>
      <c r="D529" s="77"/>
      <c r="E529" s="16"/>
      <c r="F529" s="26"/>
      <c r="G529" s="26"/>
    </row>
    <row r="530" spans="1:7" x14ac:dyDescent="0.25">
      <c r="A530" s="57" t="s">
        <v>62</v>
      </c>
      <c r="B530" s="91"/>
      <c r="C530" s="59" t="s">
        <v>63</v>
      </c>
      <c r="D530" s="77"/>
      <c r="E530" s="16"/>
      <c r="F530" s="26"/>
      <c r="G530" s="26"/>
    </row>
    <row r="531" spans="1:7" x14ac:dyDescent="0.25">
      <c r="A531" s="57"/>
      <c r="B531" s="91"/>
      <c r="C531" s="93" t="s">
        <v>172</v>
      </c>
      <c r="D531" s="77"/>
      <c r="E531" s="16"/>
      <c r="F531" s="26"/>
      <c r="G531" s="26"/>
    </row>
    <row r="532" spans="1:7" x14ac:dyDescent="0.25">
      <c r="A532" s="57"/>
      <c r="B532" s="91"/>
      <c r="C532" s="92"/>
      <c r="D532" s="77"/>
      <c r="E532" s="16"/>
      <c r="F532" s="26"/>
      <c r="G532" s="26"/>
    </row>
    <row r="533" spans="1:7" ht="24" x14ac:dyDescent="0.25">
      <c r="A533" s="57"/>
      <c r="B533" s="75" t="s">
        <v>15</v>
      </c>
      <c r="C533" s="92" t="s">
        <v>127</v>
      </c>
      <c r="D533" s="77" t="s">
        <v>65</v>
      </c>
      <c r="E533" s="16"/>
      <c r="F533" s="26">
        <f>$F$139</f>
        <v>0</v>
      </c>
      <c r="G533" s="42" t="s">
        <v>132</v>
      </c>
    </row>
    <row r="534" spans="1:7" ht="9.9499999999999993" customHeight="1" x14ac:dyDescent="0.25">
      <c r="A534" s="57"/>
      <c r="B534" s="75"/>
      <c r="C534" s="92"/>
      <c r="D534" s="77"/>
      <c r="E534" s="16"/>
      <c r="F534" s="26"/>
      <c r="G534" s="26"/>
    </row>
    <row r="535" spans="1:7" ht="24" x14ac:dyDescent="0.25">
      <c r="A535" s="57"/>
      <c r="B535" s="75" t="s">
        <v>18</v>
      </c>
      <c r="C535" s="92" t="s">
        <v>143</v>
      </c>
      <c r="D535" s="77" t="s">
        <v>65</v>
      </c>
      <c r="E535" s="16">
        <v>50</v>
      </c>
      <c r="F535" s="26">
        <f>$F$141</f>
        <v>0</v>
      </c>
      <c r="G535" s="26">
        <f t="shared" ref="G535" si="77">ROUND($E535*F535,2)</f>
        <v>0</v>
      </c>
    </row>
    <row r="536" spans="1:7" ht="9.9499999999999993" customHeight="1" x14ac:dyDescent="0.25">
      <c r="A536" s="57"/>
      <c r="B536" s="75"/>
      <c r="C536" s="92"/>
      <c r="D536" s="77"/>
      <c r="E536" s="16"/>
      <c r="F536" s="26"/>
      <c r="G536" s="26"/>
    </row>
    <row r="537" spans="1:7" x14ac:dyDescent="0.25">
      <c r="A537" s="57" t="s">
        <v>72</v>
      </c>
      <c r="B537" s="91"/>
      <c r="C537" s="93" t="s">
        <v>177</v>
      </c>
      <c r="D537" s="77"/>
      <c r="E537" s="16"/>
      <c r="F537" s="26"/>
      <c r="G537" s="26"/>
    </row>
    <row r="538" spans="1:7" ht="15" customHeight="1" x14ac:dyDescent="0.25">
      <c r="A538" s="57"/>
      <c r="B538" s="91"/>
      <c r="C538" s="93" t="s">
        <v>178</v>
      </c>
      <c r="D538" s="77"/>
      <c r="E538" s="16"/>
      <c r="F538" s="26"/>
      <c r="G538" s="26"/>
    </row>
    <row r="539" spans="1:7" x14ac:dyDescent="0.25">
      <c r="A539" s="57"/>
      <c r="B539" s="91"/>
      <c r="C539" s="93" t="s">
        <v>179</v>
      </c>
      <c r="D539" s="77"/>
      <c r="E539" s="16"/>
      <c r="F539" s="26"/>
      <c r="G539" s="26"/>
    </row>
    <row r="540" spans="1:7" x14ac:dyDescent="0.25">
      <c r="A540" s="57"/>
      <c r="B540" s="91"/>
      <c r="C540" s="92"/>
      <c r="D540" s="77"/>
      <c r="E540" s="16"/>
      <c r="F540" s="26"/>
      <c r="G540" s="26"/>
    </row>
    <row r="541" spans="1:7" ht="24" x14ac:dyDescent="0.25">
      <c r="A541" s="57"/>
      <c r="B541" s="75" t="s">
        <v>18</v>
      </c>
      <c r="C541" s="92" t="s">
        <v>141</v>
      </c>
      <c r="D541" s="77" t="s">
        <v>65</v>
      </c>
      <c r="E541" s="16">
        <f>2*10</f>
        <v>20</v>
      </c>
      <c r="F541" s="26">
        <f>$F$182</f>
        <v>0</v>
      </c>
      <c r="G541" s="26">
        <f t="shared" ref="G541" si="78">ROUND($E541*F541,2)</f>
        <v>0</v>
      </c>
    </row>
    <row r="542" spans="1:7" ht="8.25" customHeight="1" x14ac:dyDescent="0.25">
      <c r="A542" s="57"/>
      <c r="B542" s="75"/>
      <c r="C542" s="92"/>
      <c r="D542" s="77"/>
      <c r="E542" s="16"/>
      <c r="F542" s="26"/>
      <c r="G542" s="26"/>
    </row>
    <row r="543" spans="1:7" x14ac:dyDescent="0.25">
      <c r="A543" s="57"/>
      <c r="B543" s="75" t="s">
        <v>28</v>
      </c>
      <c r="C543" s="92" t="s">
        <v>74</v>
      </c>
      <c r="D543" s="77" t="s">
        <v>67</v>
      </c>
      <c r="E543" s="16"/>
      <c r="F543" s="26">
        <f>$F$184</f>
        <v>0</v>
      </c>
      <c r="G543" s="42" t="s">
        <v>132</v>
      </c>
    </row>
    <row r="544" spans="1:7" x14ac:dyDescent="0.25">
      <c r="A544" s="57"/>
      <c r="B544" s="75"/>
      <c r="C544" s="92" t="s">
        <v>68</v>
      </c>
      <c r="D544" s="77"/>
      <c r="E544" s="16"/>
      <c r="F544" s="26"/>
      <c r="G544" s="26"/>
    </row>
    <row r="545" spans="1:7" ht="9" customHeight="1" x14ac:dyDescent="0.25">
      <c r="A545" s="57"/>
      <c r="B545" s="75"/>
      <c r="C545" s="92"/>
      <c r="D545" s="77"/>
      <c r="E545" s="16"/>
      <c r="F545" s="26"/>
      <c r="G545" s="26"/>
    </row>
    <row r="546" spans="1:7" ht="24" x14ac:dyDescent="0.25">
      <c r="A546" s="57"/>
      <c r="B546" s="75" t="s">
        <v>153</v>
      </c>
      <c r="C546" s="92" t="s">
        <v>181</v>
      </c>
      <c r="D546" s="77" t="s">
        <v>65</v>
      </c>
      <c r="E546" s="16">
        <f>2*10</f>
        <v>20</v>
      </c>
      <c r="F546" s="26">
        <f>F189</f>
        <v>0</v>
      </c>
      <c r="G546" s="26">
        <f t="shared" ref="G546" si="79">ROUND($E546*F546,2)</f>
        <v>0</v>
      </c>
    </row>
    <row r="547" spans="1:7" ht="9" customHeight="1" x14ac:dyDescent="0.25">
      <c r="A547" s="57"/>
      <c r="B547" s="75"/>
      <c r="C547" s="92"/>
      <c r="D547" s="77"/>
      <c r="E547" s="16"/>
      <c r="F547" s="26"/>
      <c r="G547" s="26"/>
    </row>
    <row r="548" spans="1:7" ht="24" x14ac:dyDescent="0.25">
      <c r="A548" s="57"/>
      <c r="B548" s="75" t="s">
        <v>76</v>
      </c>
      <c r="C548" s="93" t="s">
        <v>184</v>
      </c>
      <c r="D548" s="77" t="s">
        <v>67</v>
      </c>
      <c r="E548" s="16"/>
      <c r="F548" s="26">
        <f>$F$191</f>
        <v>0</v>
      </c>
      <c r="G548" s="42" t="s">
        <v>132</v>
      </c>
    </row>
    <row r="549" spans="1:7" x14ac:dyDescent="0.25">
      <c r="A549" s="98"/>
      <c r="B549" s="62"/>
      <c r="C549" s="93"/>
      <c r="D549" s="99"/>
      <c r="E549" s="18"/>
      <c r="F549" s="26"/>
      <c r="G549" s="26"/>
    </row>
    <row r="550" spans="1:7" x14ac:dyDescent="0.2">
      <c r="A550" s="43" t="s">
        <v>128</v>
      </c>
      <c r="B550" s="5"/>
      <c r="C550" s="5"/>
      <c r="D550" s="5"/>
      <c r="E550" s="5"/>
      <c r="F550" s="44" t="s">
        <v>131</v>
      </c>
      <c r="G550" s="35">
        <f>SUM(G494:G546)</f>
        <v>124100</v>
      </c>
    </row>
    <row r="551" spans="1:7" x14ac:dyDescent="0.25">
      <c r="A551" s="61"/>
      <c r="B551" s="126"/>
      <c r="C551" s="61"/>
      <c r="D551" s="113"/>
      <c r="E551" s="3"/>
    </row>
  </sheetData>
  <sheetProtection algorithmName="SHA-512" hashValue="p6rjVTTPhpDtQsIQ5DPKDU8/AsA5TbA6X0qTTHcc0HvbasinRvJMHGqAQPHZpi1SSnek1CXWMuwjzyFMQk4pNw==" saltValue="jzpUZegPw4juBF65GJa2Tg==" spinCount="100000" sheet="1" objects="1" scenarios="1" selectLockedCells="1"/>
  <mergeCells count="13">
    <mergeCell ref="C234:E234"/>
    <mergeCell ref="C236:E236"/>
    <mergeCell ref="A1:E1"/>
    <mergeCell ref="F3:G3"/>
    <mergeCell ref="F4:G4"/>
    <mergeCell ref="F5:G5"/>
    <mergeCell ref="C239:E239"/>
    <mergeCell ref="A410:E410"/>
    <mergeCell ref="A481:E481"/>
    <mergeCell ref="C241:E241"/>
    <mergeCell ref="A250:E250"/>
    <mergeCell ref="A266:E266"/>
    <mergeCell ref="A336:E336"/>
  </mergeCells>
  <conditionalFormatting sqref="F3:G5">
    <cfRule type="expression" dxfId="1" priority="47">
      <formula>F$3="TENDERED FOR PACKAGE 3"</formula>
    </cfRule>
    <cfRule type="expression" dxfId="0" priority="48">
      <formula>F$3="No Tender for Package 3"</formula>
    </cfRule>
  </conditionalFormatting>
  <hyperlinks>
    <hyperlink ref="A245" location="'P1-EME 1 '!A1" display="PART 2.1 EME 1"/>
    <hyperlink ref="A246" location="'P1-EME 2'!A1" display="PART 2.2 EME 2"/>
    <hyperlink ref="A247" location="'P1-EME 3'!A1" display="PART 2.3 EME 3"/>
    <hyperlink ref="A248" location="'P1-EME 4'!A1" display="PART 2.4 EME 4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1" firstPageNumber="5" fitToHeight="0" orientation="portrait" useFirstPageNumber="1" r:id="rId1"/>
  <headerFooter alignWithMargins="0">
    <oddFooter>&amp;RC2-&amp;P</oddFooter>
  </headerFooter>
  <rowBreaks count="8" manualBreakCount="8">
    <brk id="60" max="8" man="1"/>
    <brk id="108" max="8" man="1"/>
    <brk id="164" max="8" man="1"/>
    <brk id="223" max="8" man="1"/>
    <brk id="264" max="8" man="1"/>
    <brk id="334" max="8" man="1"/>
    <brk id="408" max="8" man="1"/>
    <brk id="47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3 BOQ</vt:lpstr>
      <vt:lpstr>'Package 3 BOQ'!Print_Area</vt:lpstr>
    </vt:vector>
  </TitlesOfParts>
  <Company>KBK Engineers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van der Merwe</dc:creator>
  <cp:lastModifiedBy>Anesh Madanlal</cp:lastModifiedBy>
  <cp:lastPrinted>2025-06-04T11:01:23Z</cp:lastPrinted>
  <dcterms:created xsi:type="dcterms:W3CDTF">2021-08-30T12:20:19Z</dcterms:created>
  <dcterms:modified xsi:type="dcterms:W3CDTF">2025-06-04T11:01:51Z</dcterms:modified>
</cp:coreProperties>
</file>