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3945 N3TC Work\TC16 RRM Veg Procurement\3. Working\4. Final Tender Documents\3. Final Docs\4. Pricing Schedules_Rev1\"/>
    </mc:Choice>
  </mc:AlternateContent>
  <xr:revisionPtr revIDLastSave="0" documentId="13_ncr:1_{4462031A-5823-457A-9E06-406E04E1B4A0}" xr6:coauthVersionLast="47" xr6:coauthVersionMax="47" xr10:uidLastSave="{00000000-0000-0000-0000-000000000000}"/>
  <bookViews>
    <workbookView xWindow="28680" yWindow="-120" windowWidth="29040" windowHeight="15720" tabRatio="785" xr2:uid="{00000000-000D-0000-FFFF-FFFF00000000}"/>
  </bookViews>
  <sheets>
    <sheet name="Package 1 BOQ " sheetId="12" r:id="rId1"/>
  </sheets>
  <definedNames>
    <definedName name="_xlnm.Print_Area" localSheetId="0">'Package 1 BOQ '!$A$1:$G$532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6" i="12" l="1"/>
  <c r="G416" i="12"/>
  <c r="G367" i="12"/>
  <c r="F517" i="12"/>
  <c r="F447" i="12"/>
  <c r="F378" i="12"/>
  <c r="F308" i="12"/>
  <c r="G196" i="12" l="1"/>
  <c r="F530" i="12"/>
  <c r="G530" i="12" s="1"/>
  <c r="F528" i="12"/>
  <c r="E528" i="12"/>
  <c r="G528" i="12" s="1"/>
  <c r="F525" i="12"/>
  <c r="G525" i="12" s="1"/>
  <c r="F523" i="12"/>
  <c r="E523" i="12"/>
  <c r="G523" i="12" s="1"/>
  <c r="F460" i="12"/>
  <c r="G460" i="12" s="1"/>
  <c r="F458" i="12"/>
  <c r="E458" i="12"/>
  <c r="F455" i="12"/>
  <c r="G455" i="12" s="1"/>
  <c r="F453" i="12"/>
  <c r="E453" i="12"/>
  <c r="F391" i="12"/>
  <c r="G391" i="12" s="1"/>
  <c r="F389" i="12"/>
  <c r="E389" i="12"/>
  <c r="F386" i="12"/>
  <c r="G386" i="12" s="1"/>
  <c r="F384" i="12"/>
  <c r="E384" i="12"/>
  <c r="E314" i="12"/>
  <c r="F314" i="12"/>
  <c r="F316" i="12"/>
  <c r="G316" i="12"/>
  <c r="E319" i="12"/>
  <c r="F319" i="12"/>
  <c r="F321" i="12"/>
  <c r="G321" i="12" s="1"/>
  <c r="G142" i="12"/>
  <c r="G138" i="12"/>
  <c r="G506" i="12"/>
  <c r="G486" i="12"/>
  <c r="G319" i="12" l="1"/>
  <c r="G389" i="12"/>
  <c r="G384" i="12"/>
  <c r="G453" i="12"/>
  <c r="G458" i="12"/>
  <c r="G314" i="12"/>
  <c r="G347" i="12"/>
  <c r="G346" i="12"/>
  <c r="G345" i="12"/>
  <c r="G344" i="12"/>
  <c r="G343" i="12"/>
  <c r="G340" i="12"/>
  <c r="G339" i="12"/>
  <c r="G297" i="12"/>
  <c r="G277" i="12"/>
  <c r="G131" i="12"/>
  <c r="G33" i="12"/>
  <c r="A464" i="12" l="1"/>
  <c r="A394" i="12"/>
  <c r="A325" i="12"/>
  <c r="A255" i="12" l="1"/>
  <c r="G505" i="12" l="1"/>
  <c r="G504" i="12"/>
  <c r="G503" i="12"/>
  <c r="G502" i="12"/>
  <c r="G499" i="12"/>
  <c r="G498" i="12"/>
  <c r="G485" i="12"/>
  <c r="G484" i="12"/>
  <c r="G483" i="12"/>
  <c r="G482" i="12"/>
  <c r="G479" i="12"/>
  <c r="G478" i="12"/>
  <c r="G435" i="12"/>
  <c r="G434" i="12"/>
  <c r="G433" i="12"/>
  <c r="G432" i="12"/>
  <c r="G429" i="12"/>
  <c r="G428" i="12"/>
  <c r="G415" i="12"/>
  <c r="G414" i="12"/>
  <c r="G413" i="12"/>
  <c r="G412" i="12"/>
  <c r="G409" i="12"/>
  <c r="G408" i="12"/>
  <c r="G366" i="12"/>
  <c r="G365" i="12"/>
  <c r="G364" i="12"/>
  <c r="G363" i="12"/>
  <c r="G360" i="12"/>
  <c r="G359" i="12"/>
  <c r="G296" i="12"/>
  <c r="G295" i="12"/>
  <c r="G294" i="12"/>
  <c r="G293" i="12"/>
  <c r="G290" i="12"/>
  <c r="G289" i="12"/>
  <c r="G276" i="12"/>
  <c r="G275" i="12"/>
  <c r="G274" i="12"/>
  <c r="G273" i="12"/>
  <c r="G270" i="12"/>
  <c r="G269" i="12"/>
  <c r="G183" i="12"/>
  <c r="G178" i="12"/>
  <c r="G130" i="12"/>
  <c r="G129" i="12"/>
  <c r="G128" i="12"/>
  <c r="G127" i="12"/>
  <c r="G124" i="12"/>
  <c r="G123" i="12"/>
  <c r="G75" i="12"/>
  <c r="G44" i="12"/>
  <c r="G42" i="12"/>
  <c r="G35" i="12"/>
  <c r="E37" i="12" s="1"/>
  <c r="G32" i="12"/>
  <c r="G31" i="12"/>
  <c r="G30" i="12"/>
  <c r="G29" i="12"/>
  <c r="G25" i="12"/>
  <c r="G24" i="12"/>
  <c r="G14" i="12"/>
  <c r="E46" i="12" l="1"/>
  <c r="A466" i="12" l="1"/>
  <c r="A465" i="12"/>
  <c r="A396" i="12"/>
  <c r="A395" i="12"/>
  <c r="A327" i="12"/>
  <c r="A326" i="12"/>
  <c r="A257" i="12"/>
  <c r="A256" i="12"/>
  <c r="G447" i="12" l="1"/>
  <c r="G308" i="12"/>
  <c r="G517" i="12"/>
  <c r="G378" i="12"/>
  <c r="G392" i="12" l="1"/>
  <c r="G236" i="12" s="1"/>
  <c r="G462" i="12"/>
  <c r="G237" i="12" s="1"/>
  <c r="G323" i="12"/>
  <c r="G235" i="12" s="1"/>
  <c r="G532" i="12"/>
  <c r="G238" i="12" s="1"/>
  <c r="G240" i="12" l="1"/>
  <c r="E97" i="12" s="1"/>
  <c r="A215" i="12"/>
  <c r="A214" i="12"/>
  <c r="A164" i="12"/>
  <c r="A163" i="12"/>
  <c r="A109" i="12"/>
  <c r="A108" i="12"/>
  <c r="A61" i="12"/>
  <c r="A60" i="12"/>
  <c r="G246" i="12" l="1"/>
  <c r="G97" i="12"/>
  <c r="G180" i="12"/>
  <c r="G46" i="12"/>
  <c r="G162" i="12"/>
  <c r="G171" i="12" s="1"/>
  <c r="G185" i="12"/>
  <c r="G37" i="12"/>
  <c r="G58" i="12" l="1"/>
  <c r="G69" i="12" s="1"/>
  <c r="G107" i="12" s="1"/>
  <c r="G223" i="12" s="1"/>
  <c r="G226" i="12" s="1"/>
  <c r="G242" i="12" s="1"/>
  <c r="G213" i="12"/>
  <c r="G228" i="12" s="1"/>
  <c r="G231" i="12" s="1"/>
  <c r="G244" i="12" s="1"/>
  <c r="G249" i="12" l="1"/>
  <c r="G251" i="12" s="1"/>
  <c r="G253" i="12" s="1"/>
  <c r="F254" i="12" l="1"/>
</calcChain>
</file>

<file path=xl/sharedStrings.xml><?xml version="1.0" encoding="utf-8"?>
<sst xmlns="http://schemas.openxmlformats.org/spreadsheetml/2006/main" count="586" uniqueCount="176">
  <si>
    <t>MAIN CONTRACTOR</t>
  </si>
  <si>
    <t>MOWING, CUTTING AND REMOVAL OF VEGETATION ON THE N3 – PACKAGE 1</t>
  </si>
  <si>
    <t>N3-4 km 41.6 to N3-4 km 61.6</t>
  </si>
  <si>
    <t>PART 1.1 MANAGEMENT</t>
  </si>
  <si>
    <t>ITEM NO</t>
  </si>
  <si>
    <t>DESCRIPTION</t>
  </si>
  <si>
    <t>UNIT</t>
  </si>
  <si>
    <t>QUANTITY</t>
  </si>
  <si>
    <t>RATE</t>
  </si>
  <si>
    <t>AMOUNT</t>
  </si>
  <si>
    <t>TENDERERS TO REFER TO THE PRICING INSTRUCTIONS</t>
  </si>
  <si>
    <t>M0300</t>
  </si>
  <si>
    <t>CONTRACTOR'S ESTABLISHMENT ON SITE AND GENERAL OBLIGATIONS</t>
  </si>
  <si>
    <t>M030.01</t>
  </si>
  <si>
    <t>Fixed Obligations</t>
  </si>
  <si>
    <t>Lump Sum</t>
  </si>
  <si>
    <t>Payment of the Lump Sum shall be as follows:</t>
  </si>
  <si>
    <t>(a)</t>
  </si>
  <si>
    <t xml:space="preserve">General Mow. </t>
  </si>
  <si>
    <t>Period</t>
  </si>
  <si>
    <t>(b)</t>
  </si>
  <si>
    <t xml:space="preserve">Shoulder Mow. </t>
  </si>
  <si>
    <t>All Occupational health and safety obligations including that of EME Subcontractors</t>
  </si>
  <si>
    <t>Prov Sum</t>
  </si>
  <si>
    <t>%</t>
  </si>
  <si>
    <t xml:space="preserve">PM020.06 </t>
  </si>
  <si>
    <t>Training</t>
  </si>
  <si>
    <t>Including Main Contractor plus EME sub-contractors as instructed by the Employer</t>
  </si>
  <si>
    <t>Safety</t>
  </si>
  <si>
    <t>Remuneration of workers undergoing training</t>
  </si>
  <si>
    <t>(c)</t>
  </si>
  <si>
    <t>NOTE.</t>
  </si>
  <si>
    <t>2. The daily rate shall be based on a max six (6) hrs for class room training and eight (8) hrs for practical training</t>
  </si>
  <si>
    <t>3. The contractor shall nominate per training category. 2 persons from Main Contractor and 1 each from EME sub-contractors.</t>
  </si>
  <si>
    <t>4. N3TC shall cover the cost of the training and materials if applicable as well as the venue.</t>
  </si>
  <si>
    <t>CARRIED FORWARD TO NEXT PAGE</t>
  </si>
  <si>
    <t>PART 1.1 MANAGEMENT (continued)</t>
  </si>
  <si>
    <t>BROUGHT FORWARD FROM PREVIOUS PAGE</t>
  </si>
  <si>
    <t>PM0500</t>
  </si>
  <si>
    <t>ACCOMMODATION OF TRAFFIC</t>
  </si>
  <si>
    <t>PM050.01</t>
  </si>
  <si>
    <t>Accommodation of Traffic</t>
  </si>
  <si>
    <t>Provision of temporary traffic control facilities.</t>
  </si>
  <si>
    <t>The Main Contractor shall issue the required road signs to the EME Sub-Contractors at the commencement of each mowing Period.</t>
  </si>
  <si>
    <t>The minimum Tenderer Rate for Item PM050.01 (a) shall be R20,000.00.</t>
  </si>
  <si>
    <t>This is to ensure adequate provision for required signs, in particular should the Contractor request the Employer  to assist in procuring the signs under this item.</t>
  </si>
  <si>
    <t>Deduct item should the Contractor request the Employer to assist in purchasing the required road signs.</t>
  </si>
  <si>
    <t>The amount to be deducted shall be the actual cost price of the road signs purchased by the Employer at the request of the Contractor.</t>
  </si>
  <si>
    <t>MANAGEMENT OF EME SUB-CONTRACTORS</t>
  </si>
  <si>
    <t>Contractor to tender a percentage mark-up on the value of the EME work done as a fee for the management of sub-contractors</t>
  </si>
  <si>
    <t>Calculation of the Management Fee for the Tender.</t>
  </si>
  <si>
    <t xml:space="preserve">The "QUANTITY" for this item shall be determined by inserting the Total for the Scheduled Works by EME Sub-Contractors from the Summary Page below sub-Total Part 2 </t>
  </si>
  <si>
    <t>Multiply this sub-Total be the tendered management fee to obtain the total tendered amount for Management Fee.</t>
  </si>
  <si>
    <t>The minimum Tenderer Rate for Item PM612.01 shall be 5%.</t>
  </si>
  <si>
    <t>TOTAL PART 1.1: MANAGEMENT CARRIED TO SUMMARY</t>
  </si>
  <si>
    <t>PART 1.2: OPERATIONAL</t>
  </si>
  <si>
    <t>PM050.03</t>
  </si>
  <si>
    <t>Accommodation of traffic and maintaining temporary deviations.</t>
  </si>
  <si>
    <t>Main Contractor.  Measured per period</t>
  </si>
  <si>
    <t>Payment pro-rata to value of work done in Period</t>
  </si>
  <si>
    <t>M6100</t>
  </si>
  <si>
    <t>CONTROLLING VEGETATION GROWTH: MOWING AND CUTTING</t>
  </si>
  <si>
    <t>PM610.01</t>
  </si>
  <si>
    <t xml:space="preserve">Shoulder mowing and removal of grass cuttings </t>
  </si>
  <si>
    <t xml:space="preserve">Reserve with dual carriageway, min width 3m including full median width, excluding interchanges. Including baling/removal.   </t>
  </si>
  <si>
    <t>km</t>
  </si>
  <si>
    <t xml:space="preserve">Reserve with single carriageway, min width 3m excluding interchanges. Including baling/removal.   </t>
  </si>
  <si>
    <t>No</t>
  </si>
  <si>
    <t>Refer to Table in Section C4.1.2.4</t>
  </si>
  <si>
    <t>(d)</t>
  </si>
  <si>
    <t>Ad hoc cutting of the median outside of the shoulder and general mow periods on instruction of the engineer</t>
  </si>
  <si>
    <t>PART 1.2 : OPERATIONAL (continued)</t>
  </si>
  <si>
    <t>PM610.02</t>
  </si>
  <si>
    <t>General mow  reserve with dual carriageway including the full median width, excluding interchanges</t>
  </si>
  <si>
    <t>General mow interchanges</t>
  </si>
  <si>
    <t>Extra over item PM610.02 (a) for baling and or removal of grass cuttings from reserve with dual carriageway</t>
  </si>
  <si>
    <t>(f)</t>
  </si>
  <si>
    <t>(g)</t>
  </si>
  <si>
    <t>Baling and Removal of cut grass from the road reserve or interchanges where the grass is mowed by others</t>
  </si>
  <si>
    <t>(i)</t>
  </si>
  <si>
    <t>From reserve  with dual carriageway</t>
  </si>
  <si>
    <t xml:space="preserve">Rate only </t>
  </si>
  <si>
    <t>(ii)</t>
  </si>
  <si>
    <t>From reserve with single carriageway</t>
  </si>
  <si>
    <t>(iii)</t>
  </si>
  <si>
    <t xml:space="preserve">From interchanges </t>
  </si>
  <si>
    <t>The rates tendered under this "Rate Only" item shall not exceed the rate tendered for items PM610.02 (d), (e) &amp; (f) respectively by more than 30%.</t>
  </si>
  <si>
    <t xml:space="preserve">PM611.01 </t>
  </si>
  <si>
    <t>TOTAL PART 1.2  MAIN CONTRACTOR OPERATIONAL CARRIED TO SUMMARY</t>
  </si>
  <si>
    <t>SUMMARY OF BILL OF QUANTITIES AND CALCULATION OF THE TENDER SUM</t>
  </si>
  <si>
    <t>SECTION</t>
  </si>
  <si>
    <t>PART 1.1</t>
  </si>
  <si>
    <t>MANAGEMENT SECTION (MAIN CONTRACTOR)</t>
  </si>
  <si>
    <t>SUB-TOTAL PART 1.1 : MANAGEMENT SECTION</t>
  </si>
  <si>
    <t>PART 1.2</t>
  </si>
  <si>
    <t>OPERATIONAL SECTION (MAIN CONTRACTOR)</t>
  </si>
  <si>
    <t>SUB-TOTAL PART 1.2 : OPERATIONAL SECTION</t>
  </si>
  <si>
    <t>PART 2</t>
  </si>
  <si>
    <t>WORK BY EME SUBCONTRACTORS</t>
  </si>
  <si>
    <t>PART 2.1 EME 1</t>
  </si>
  <si>
    <t>TOTAL VALUE OF SCHEDULE 2.1 -  EME 1 BOQ</t>
  </si>
  <si>
    <t>Total brought forward  from EME 1</t>
  </si>
  <si>
    <t>PART 2.2 EME 2</t>
  </si>
  <si>
    <t>TOTAL VALUE OF SCHEDULE 2.2 -  EME 2 BOQ</t>
  </si>
  <si>
    <t>Total brought forward  from EME 2</t>
  </si>
  <si>
    <t>PART 2.3 EME 3</t>
  </si>
  <si>
    <t>TOTAL VALUE OF SCHEDULE 2.3 -  EME 3 BOQ</t>
  </si>
  <si>
    <t>Total brought forward  from EME 3</t>
  </si>
  <si>
    <t>PART 2.4 EME 4</t>
  </si>
  <si>
    <t>TOTAL VALUE OF SCHEDULE 2.4 -  EME 4 BOQ</t>
  </si>
  <si>
    <t>Total brought forward  from EME 4</t>
  </si>
  <si>
    <t>SUB-TOTAL PART 2 : WORK FOR SUBCONTRACTORS CARRIED FORWARD TO ITEM "PM 612.01" QUANTITY COLUMN</t>
  </si>
  <si>
    <t>SUB-TOTAL PART 1.2: OPERATIONAL SECTION</t>
  </si>
  <si>
    <t>SUB-TOTAL PART 2 : WORK FOR SUBCONTRACTORS</t>
  </si>
  <si>
    <t xml:space="preserve">SUB-TOTAL SCHEDULE A </t>
  </si>
  <si>
    <t>VAT AT 15%</t>
  </si>
  <si>
    <t>TOTAL TENDER SUM CARRIED FORWARD TO FORM OF OFFER</t>
  </si>
  <si>
    <t>EME 1</t>
  </si>
  <si>
    <t>N3-4 km 1.6 to N3-4 km 11.6</t>
  </si>
  <si>
    <t>PART 2.1: EME 1</t>
  </si>
  <si>
    <t>The required road signs will be provided by the Main Contractor</t>
  </si>
  <si>
    <t>Accommodation of traffic and maintaining temporary deviations. Measured per period</t>
  </si>
  <si>
    <t>The Employer has fixed rates under Item PM050.03 (a) and (b)</t>
  </si>
  <si>
    <t>Payment shall be pro-rata to value of work done in Period</t>
  </si>
  <si>
    <t>General Mow. (Fixed Rate by Employer)</t>
  </si>
  <si>
    <t>Shoulder Mow. (Fixed Rate by Employer)</t>
  </si>
  <si>
    <t>NOTE:  The Part 2.1 EME Contractor rates for Items PM610.01 and PM610.02 shall be the same as the rates tendered by the Main Contractor for the respective Items.</t>
  </si>
  <si>
    <t>Therefore the rates tendered under the items in Part 1.2 shall be transferred to the respective items in this Schedule for Part 2.1.</t>
  </si>
  <si>
    <t xml:space="preserve">Reserve with dual carriageway, min width 3m excluding interchanges. Including baling/removal.   </t>
  </si>
  <si>
    <t>TOTAL SCHEDULE 2.1 CARRIED FORWARD TO SUMMARY SCHEDULE  MAIN CONTRACTOR BOQ - PART 2</t>
  </si>
  <si>
    <t>EME 2</t>
  </si>
  <si>
    <t>N3-4 km 11.6 to N3-4 km 21.6</t>
  </si>
  <si>
    <t>EME 3</t>
  </si>
  <si>
    <t>N3-4 km 21.6 to N3-4 km 31.6</t>
  </si>
  <si>
    <t>EME 4</t>
  </si>
  <si>
    <t>Rate Only</t>
  </si>
  <si>
    <t>PACKAGE 1</t>
  </si>
  <si>
    <t>CONTRACT N3TC/RM-2025-601: Cedara IC to Hidcote_N3-4 km 1.6 to N3-4 km 61.6</t>
  </si>
  <si>
    <t>(i)  Cycle 1 General mow April to June 2026</t>
  </si>
  <si>
    <t>(ii) Cycle 2 General mow April to June 2027</t>
  </si>
  <si>
    <t>(i)   Cycle 1: Shoulder mow November to December 2025</t>
  </si>
  <si>
    <t>(ii)  Cycle 1: Shoulder Mow January to February 2026</t>
  </si>
  <si>
    <t>(iv) Cycle 2: Shoulder Mow January to February 2027</t>
  </si>
  <si>
    <t>(iii) Cycle 1: Shoulder mow November to December 2026</t>
  </si>
  <si>
    <t>1. The rate paid for workers undergoing training shall be R58 per hour, which includes all costs including transport, meals and other subsistence.</t>
  </si>
  <si>
    <t>Main Contractor</t>
  </si>
  <si>
    <t>PM030.03</t>
  </si>
  <si>
    <t>PM030.09</t>
  </si>
  <si>
    <t>35% when contract period reaches half of the contract period.</t>
  </si>
  <si>
    <t>(Payment pro-rata to value of work done in Period)</t>
  </si>
  <si>
    <t>Period Related Obligation</t>
  </si>
  <si>
    <t>50% on commencement of the contract.</t>
  </si>
  <si>
    <t>15% on completion of the contract.</t>
  </si>
  <si>
    <t>The Contractor's overhead charges and profit in respect of sub-item PM030.09 (a)</t>
  </si>
  <si>
    <t>This Item is for the payment of all road signs required by the Main Contractor and EME Sub-Contractors for the duration of the Contract namely 26 months</t>
  </si>
  <si>
    <t>The Main Contractor shall be responsible for the maintenance and safe keeping of all road signs for the duration of the Contract, namely 26 months.</t>
  </si>
  <si>
    <t>The life of the signs is deemed to be the Duration of the contract, namely 26 months.</t>
  </si>
  <si>
    <t>PC Sum</t>
  </si>
  <si>
    <t>(Mowing of interchanges is measured separately)</t>
  </si>
  <si>
    <t>Cutting of designated areas on the instruction of the Engineer</t>
  </si>
  <si>
    <t>The Contractor's overhead charges and profit in respect of sub-item PM020.06 (a) &amp; (b) above</t>
  </si>
  <si>
    <t>PART 2.2: EME 2</t>
  </si>
  <si>
    <t>NOTE:  The Part 2.2 EME Contractor rates for Items PM610.01 and PM610.02 shall be the same as the rates tendered by the Main Contractor for the respective Items.</t>
  </si>
  <si>
    <t>PART 2.3: EME 3</t>
  </si>
  <si>
    <t>NOTE:  The Part 2.3 EME Contractor rates for Items PM610.01 and PM610.02 shall be the same as the rates tendered by the Main Contractor for the respective Items.</t>
  </si>
  <si>
    <t>PART 2.4: EME 4</t>
  </si>
  <si>
    <t>NOTE:  The Part 2.4 EME Contractor rates for Items PM610.01 and PM610.02 shall be the same as the rates tendered by the Main Contractor for the respective Items.</t>
  </si>
  <si>
    <t>N3-4 km 31.6 to N3-4 km 41.6</t>
  </si>
  <si>
    <t>General mowing of the full road reserve</t>
  </si>
  <si>
    <t>(General mowing of interchanges is measured separately)</t>
  </si>
  <si>
    <t>(Removal of grass cuttings and or baling measured separately)</t>
  </si>
  <si>
    <t>Rate only</t>
  </si>
  <si>
    <t>(v) Cycle 2: Shoulder Mow November to December 2027</t>
  </si>
  <si>
    <t>PM612.01</t>
  </si>
  <si>
    <t>Handling Fee payable for management of subcontractors</t>
  </si>
  <si>
    <t>Extra over item PM610.02 (c) for baling and or removal of grass cuttings from interchanges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</si>
</sst>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 * #,##0.00_ ;_ * \-#,##0.00_ ;_ * &quot;-&quot;??_ ;_ @_ "/>
    <numFmt numFmtId="165" formatCode="&quot;R&quot;\ #,##0.00;[Red]&quot;R&quot;\ #,##0.00"/>
  </numFmts>
  <fonts count="1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b/>
      <u/>
      <sz val="9"/>
      <name val="Arial"/>
      <family val="2"/>
    </font>
    <font>
      <b/>
      <sz val="9"/>
      <color rgb="FFFF0000"/>
      <name val="Arial"/>
      <family val="2"/>
    </font>
    <font>
      <sz val="8"/>
      <name val="Calibri"/>
      <family val="2"/>
      <scheme val="minor"/>
    </font>
    <font>
      <b/>
      <sz val="1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trike/>
      <sz val="9"/>
      <name val="Arial"/>
      <family val="2"/>
    </font>
    <font>
      <u/>
      <sz val="9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3" fontId="3" fillId="0" borderId="8" applyProtection="0"/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92">
    <xf numFmtId="0" fontId="0" fillId="0" borderId="0" xfId="0"/>
    <xf numFmtId="1" fontId="5" fillId="0" borderId="13" xfId="4" applyNumberFormat="1" applyFont="1" applyFill="1" applyBorder="1" applyAlignment="1" applyProtection="1">
      <alignment horizontal="center" vertical="center"/>
    </xf>
    <xf numFmtId="1" fontId="5" fillId="0" borderId="1" xfId="4" applyNumberFormat="1" applyFont="1" applyFill="1" applyBorder="1" applyAlignment="1" applyProtection="1">
      <alignment horizontal="center" vertical="center"/>
    </xf>
    <xf numFmtId="1" fontId="5" fillId="0" borderId="5" xfId="4" applyNumberFormat="1" applyFont="1" applyFill="1" applyBorder="1" applyAlignment="1" applyProtection="1">
      <alignment horizontal="center" vertical="center"/>
    </xf>
    <xf numFmtId="1" fontId="5" fillId="0" borderId="6" xfId="4" applyNumberFormat="1" applyFont="1" applyFill="1" applyBorder="1" applyAlignment="1" applyProtection="1">
      <alignment horizontal="center" vertical="center"/>
    </xf>
    <xf numFmtId="1" fontId="5" fillId="0" borderId="14" xfId="4" applyNumberFormat="1" applyFont="1" applyFill="1" applyBorder="1" applyAlignment="1" applyProtection="1">
      <alignment horizontal="center" vertical="center"/>
    </xf>
    <xf numFmtId="1" fontId="5" fillId="0" borderId="0" xfId="4" applyNumberFormat="1" applyFont="1" applyFill="1" applyBorder="1" applyAlignment="1" applyProtection="1">
      <alignment horizontal="center" vertical="center"/>
    </xf>
    <xf numFmtId="1" fontId="5" fillId="0" borderId="16" xfId="4" applyNumberFormat="1" applyFont="1" applyFill="1" applyBorder="1" applyAlignment="1" applyProtection="1">
      <alignment horizontal="center" vertical="center"/>
    </xf>
    <xf numFmtId="1" fontId="3" fillId="0" borderId="0" xfId="4" applyNumberFormat="1" applyFont="1" applyFill="1" applyAlignment="1" applyProtection="1">
      <alignment horizontal="center" vertical="center"/>
    </xf>
    <xf numFmtId="43" fontId="6" fillId="0" borderId="7" xfId="4" applyNumberFormat="1" applyFont="1" applyFill="1" applyBorder="1" applyAlignment="1" applyProtection="1">
      <alignment horizontal="left"/>
    </xf>
    <xf numFmtId="43" fontId="6" fillId="0" borderId="3" xfId="4" applyNumberFormat="1" applyFont="1" applyFill="1" applyBorder="1" applyAlignment="1" applyProtection="1">
      <alignment horizontal="left"/>
    </xf>
    <xf numFmtId="43" fontId="6" fillId="0" borderId="2" xfId="4" applyNumberFormat="1" applyFont="1" applyFill="1" applyBorder="1" applyAlignment="1" applyProtection="1">
      <alignment horizontal="right" vertical="center"/>
    </xf>
    <xf numFmtId="43" fontId="5" fillId="0" borderId="22" xfId="6" applyNumberFormat="1" applyFont="1" applyFill="1" applyBorder="1" applyAlignment="1" applyProtection="1">
      <alignment horizontal="center" vertical="center"/>
    </xf>
    <xf numFmtId="43" fontId="5" fillId="0" borderId="23" xfId="6" applyNumberFormat="1" applyFont="1" applyFill="1" applyBorder="1" applyAlignment="1" applyProtection="1">
      <alignment horizontal="center" vertical="center"/>
    </xf>
    <xf numFmtId="43" fontId="5" fillId="0" borderId="24" xfId="6" applyNumberFormat="1" applyFont="1" applyFill="1" applyBorder="1" applyAlignment="1" applyProtection="1">
      <alignment horizontal="center" vertical="center"/>
    </xf>
    <xf numFmtId="43" fontId="5" fillId="0" borderId="26" xfId="6" applyNumberFormat="1" applyFont="1" applyFill="1" applyBorder="1" applyAlignment="1" applyProtection="1">
      <alignment horizontal="center" vertical="center"/>
    </xf>
    <xf numFmtId="43" fontId="5" fillId="0" borderId="27" xfId="6" applyNumberFormat="1" applyFont="1" applyFill="1" applyBorder="1" applyAlignment="1" applyProtection="1">
      <alignment horizontal="center" vertical="center"/>
    </xf>
    <xf numFmtId="43" fontId="5" fillId="0" borderId="25" xfId="6" applyNumberFormat="1" applyFont="1" applyFill="1" applyBorder="1" applyAlignment="1" applyProtection="1">
      <alignment horizontal="center" vertical="center"/>
    </xf>
    <xf numFmtId="43" fontId="5" fillId="0" borderId="28" xfId="6" applyNumberFormat="1" applyFont="1" applyFill="1" applyBorder="1" applyAlignment="1" applyProtection="1">
      <alignment horizontal="center" vertical="center"/>
    </xf>
    <xf numFmtId="43" fontId="5" fillId="0" borderId="29" xfId="6" applyNumberFormat="1" applyFont="1" applyFill="1" applyBorder="1" applyAlignment="1" applyProtection="1">
      <alignment horizontal="center" vertical="center"/>
    </xf>
    <xf numFmtId="43" fontId="5" fillId="0" borderId="31" xfId="6" applyNumberFormat="1" applyFont="1" applyFill="1" applyBorder="1" applyAlignment="1" applyProtection="1">
      <alignment horizontal="center" vertical="center"/>
    </xf>
    <xf numFmtId="43" fontId="5" fillId="0" borderId="30" xfId="6" applyNumberFormat="1" applyFont="1" applyFill="1" applyBorder="1" applyAlignment="1" applyProtection="1">
      <alignment horizontal="center" vertical="center"/>
    </xf>
    <xf numFmtId="1" fontId="6" fillId="0" borderId="0" xfId="4" applyNumberFormat="1" applyFont="1" applyFill="1" applyBorder="1" applyAlignment="1" applyProtection="1">
      <alignment horizontal="center" vertical="center"/>
    </xf>
    <xf numFmtId="43" fontId="5" fillId="0" borderId="35" xfId="6" applyNumberFormat="1" applyFont="1" applyFill="1" applyBorder="1" applyAlignment="1" applyProtection="1">
      <alignment horizontal="center" vertical="center"/>
    </xf>
    <xf numFmtId="43" fontId="5" fillId="0" borderId="34" xfId="6" applyNumberFormat="1" applyFont="1" applyFill="1" applyBorder="1" applyAlignment="1" applyProtection="1">
      <alignment horizontal="center" vertical="center"/>
    </xf>
    <xf numFmtId="43" fontId="5" fillId="0" borderId="36" xfId="6" applyNumberFormat="1" applyFont="1" applyFill="1" applyBorder="1" applyAlignment="1" applyProtection="1">
      <alignment horizontal="center" vertical="center"/>
    </xf>
    <xf numFmtId="165" fontId="5" fillId="0" borderId="34" xfId="6" applyNumberFormat="1" applyFont="1" applyFill="1" applyBorder="1" applyAlignment="1" applyProtection="1">
      <alignment horizontal="center" vertical="center"/>
    </xf>
    <xf numFmtId="165" fontId="5" fillId="0" borderId="36" xfId="6" applyNumberFormat="1" applyFont="1" applyFill="1" applyBorder="1" applyAlignment="1" applyProtection="1">
      <alignment horizontal="center" vertical="center"/>
    </xf>
    <xf numFmtId="165" fontId="5" fillId="0" borderId="35" xfId="6" applyNumberFormat="1" applyFont="1" applyFill="1" applyBorder="1" applyAlignment="1" applyProtection="1">
      <alignment horizontal="center" vertical="center"/>
    </xf>
    <xf numFmtId="165" fontId="11" fillId="0" borderId="37" xfId="6" applyNumberFormat="1" applyFont="1" applyFill="1" applyBorder="1" applyAlignment="1" applyProtection="1">
      <alignment horizontal="center" vertical="center"/>
    </xf>
    <xf numFmtId="43" fontId="5" fillId="0" borderId="33" xfId="6" applyNumberFormat="1" applyFont="1" applyFill="1" applyBorder="1" applyAlignment="1" applyProtection="1">
      <alignment horizontal="center" vertical="center"/>
    </xf>
    <xf numFmtId="0" fontId="1" fillId="0" borderId="25" xfId="1" applyFill="1" applyBorder="1" applyAlignment="1" applyProtection="1">
      <alignment horizontal="left" vertical="center"/>
    </xf>
    <xf numFmtId="165" fontId="5" fillId="0" borderId="38" xfId="6" applyNumberFormat="1" applyFont="1" applyFill="1" applyBorder="1" applyAlignment="1" applyProtection="1">
      <alignment horizontal="center" vertical="center"/>
    </xf>
    <xf numFmtId="165" fontId="11" fillId="0" borderId="39" xfId="6" applyNumberFormat="1" applyFont="1" applyFill="1" applyBorder="1" applyAlignment="1" applyProtection="1">
      <alignment horizontal="center" vertical="center"/>
    </xf>
    <xf numFmtId="43" fontId="6" fillId="0" borderId="29" xfId="4" applyNumberFormat="1" applyFont="1" applyFill="1" applyBorder="1" applyAlignment="1" applyProtection="1">
      <alignment horizontal="left"/>
    </xf>
    <xf numFmtId="43" fontId="6" fillId="0" borderId="40" xfId="4" applyNumberFormat="1" applyFont="1" applyFill="1" applyBorder="1" applyAlignment="1" applyProtection="1">
      <alignment horizontal="left"/>
    </xf>
    <xf numFmtId="43" fontId="6" fillId="0" borderId="41" xfId="4" applyNumberFormat="1" applyFont="1" applyFill="1" applyBorder="1" applyAlignment="1" applyProtection="1">
      <alignment horizontal="left"/>
    </xf>
    <xf numFmtId="43" fontId="6" fillId="0" borderId="42" xfId="4" applyNumberFormat="1" applyFont="1" applyFill="1" applyBorder="1" applyAlignment="1" applyProtection="1">
      <alignment horizontal="left"/>
    </xf>
    <xf numFmtId="43" fontId="6" fillId="0" borderId="43" xfId="4" applyNumberFormat="1" applyFont="1" applyFill="1" applyBorder="1" applyAlignment="1" applyProtection="1">
      <alignment horizontal="right" vertical="center"/>
    </xf>
    <xf numFmtId="43" fontId="5" fillId="0" borderId="44" xfId="6" applyNumberFormat="1" applyFont="1" applyFill="1" applyBorder="1" applyAlignment="1" applyProtection="1">
      <alignment horizontal="center" vertical="center"/>
    </xf>
    <xf numFmtId="43" fontId="5" fillId="0" borderId="5" xfId="6" applyNumberFormat="1" applyFont="1" applyFill="1" applyBorder="1" applyAlignment="1" applyProtection="1">
      <alignment horizontal="center" vertical="center"/>
    </xf>
    <xf numFmtId="43" fontId="5" fillId="0" borderId="1" xfId="6" applyNumberFormat="1" applyFont="1" applyFill="1" applyBorder="1" applyAlignment="1" applyProtection="1">
      <alignment horizontal="center" vertical="center"/>
    </xf>
    <xf numFmtId="43" fontId="5" fillId="0" borderId="6" xfId="6" applyNumberFormat="1" applyFont="1" applyFill="1" applyBorder="1" applyAlignment="1" applyProtection="1">
      <alignment horizontal="center" vertical="center"/>
    </xf>
    <xf numFmtId="1" fontId="6" fillId="0" borderId="14" xfId="4" applyNumberFormat="1" applyFont="1" applyFill="1" applyBorder="1" applyAlignment="1" applyProtection="1">
      <alignment horizontal="center" vertical="center"/>
    </xf>
    <xf numFmtId="1" fontId="3" fillId="0" borderId="14" xfId="4" applyNumberFormat="1" applyFont="1" applyFill="1" applyBorder="1" applyAlignment="1" applyProtection="1">
      <alignment horizontal="center" vertical="center"/>
    </xf>
    <xf numFmtId="43" fontId="5" fillId="2" borderId="12" xfId="8" applyFont="1" applyFill="1" applyBorder="1" applyAlignment="1" applyProtection="1">
      <alignment horizontal="center" vertical="center"/>
    </xf>
    <xf numFmtId="43" fontId="5" fillId="0" borderId="5" xfId="8" applyFont="1" applyFill="1" applyBorder="1" applyAlignment="1" applyProtection="1">
      <alignment horizontal="center" vertical="center"/>
    </xf>
    <xf numFmtId="43" fontId="17" fillId="0" borderId="35" xfId="6" applyNumberFormat="1" applyFont="1" applyFill="1" applyBorder="1" applyAlignment="1" applyProtection="1">
      <alignment horizontal="center" vertical="center"/>
    </xf>
    <xf numFmtId="1" fontId="17" fillId="0" borderId="5" xfId="4" applyNumberFormat="1" applyFont="1" applyFill="1" applyBorder="1" applyAlignment="1" applyProtection="1">
      <alignment horizontal="center" vertical="center"/>
    </xf>
    <xf numFmtId="43" fontId="18" fillId="0" borderId="25" xfId="1" applyNumberFormat="1" applyFont="1" applyFill="1" applyBorder="1" applyAlignment="1" applyProtection="1">
      <alignment horizontal="center" vertical="center"/>
    </xf>
    <xf numFmtId="43" fontId="5" fillId="3" borderId="23" xfId="6" applyNumberFormat="1" applyFont="1" applyFill="1" applyBorder="1" applyAlignment="1" applyProtection="1">
      <alignment vertical="center"/>
      <protection locked="0"/>
    </xf>
    <xf numFmtId="10" fontId="5" fillId="3" borderId="23" xfId="5" applyNumberFormat="1" applyFont="1" applyFill="1" applyBorder="1" applyAlignment="1" applyProtection="1">
      <alignment horizontal="right" vertical="center"/>
      <protection locked="0"/>
    </xf>
    <xf numFmtId="43" fontId="5" fillId="3" borderId="23" xfId="8" applyFont="1" applyFill="1" applyBorder="1" applyAlignment="1" applyProtection="1">
      <alignment horizontal="center" vertical="center"/>
      <protection locked="0"/>
    </xf>
    <xf numFmtId="10" fontId="5" fillId="3" borderId="23" xfId="7" applyNumberFormat="1" applyFont="1" applyFill="1" applyBorder="1" applyAlignment="1" applyProtection="1">
      <alignment horizontal="center" vertical="center"/>
      <protection locked="0"/>
    </xf>
    <xf numFmtId="0" fontId="5" fillId="0" borderId="14" xfId="3" applyFont="1" applyBorder="1" applyAlignment="1">
      <alignment horizontal="center" vertical="center"/>
    </xf>
    <xf numFmtId="0" fontId="5" fillId="0" borderId="9" xfId="3" applyFont="1" applyBorder="1" applyAlignment="1">
      <alignment horizontal="right" vertical="center"/>
    </xf>
    <xf numFmtId="0" fontId="3" fillId="0" borderId="0" xfId="3" applyFont="1" applyAlignment="1">
      <alignment vertical="top"/>
    </xf>
    <xf numFmtId="0" fontId="5" fillId="0" borderId="15" xfId="3" applyFont="1" applyBorder="1" applyAlignment="1">
      <alignment vertical="top"/>
    </xf>
    <xf numFmtId="0" fontId="5" fillId="0" borderId="0" xfId="3" applyFont="1" applyAlignment="1">
      <alignment horizontal="right" vertical="top"/>
    </xf>
    <xf numFmtId="0" fontId="5" fillId="0" borderId="0" xfId="3" applyFont="1" applyAlignment="1">
      <alignment vertical="top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vertical="center"/>
    </xf>
    <xf numFmtId="0" fontId="5" fillId="0" borderId="16" xfId="3" applyFont="1" applyBorder="1" applyAlignment="1">
      <alignment horizontal="right" vertical="center"/>
    </xf>
    <xf numFmtId="1" fontId="5" fillId="0" borderId="0" xfId="3" applyNumberFormat="1" applyFont="1" applyAlignment="1">
      <alignment horizontal="center" vertical="center"/>
    </xf>
    <xf numFmtId="0" fontId="13" fillId="0" borderId="10" xfId="3" applyFont="1" applyBorder="1" applyAlignment="1">
      <alignment vertical="top"/>
    </xf>
    <xf numFmtId="0" fontId="13" fillId="0" borderId="13" xfId="3" applyFont="1" applyBorder="1" applyAlignment="1">
      <alignment horizontal="right" vertical="top"/>
    </xf>
    <xf numFmtId="0" fontId="13" fillId="0" borderId="13" xfId="3" applyFont="1" applyBorder="1" applyAlignment="1">
      <alignment vertical="top"/>
    </xf>
    <xf numFmtId="1" fontId="13" fillId="0" borderId="13" xfId="3" applyNumberFormat="1" applyFont="1" applyBorder="1" applyAlignment="1">
      <alignment horizontal="center" vertical="center"/>
    </xf>
    <xf numFmtId="0" fontId="13" fillId="0" borderId="0" xfId="3" applyFont="1" applyAlignment="1">
      <alignment vertical="top"/>
    </xf>
    <xf numFmtId="0" fontId="5" fillId="0" borderId="10" xfId="3" applyFont="1" applyBorder="1" applyAlignment="1">
      <alignment vertical="center"/>
    </xf>
    <xf numFmtId="0" fontId="5" fillId="0" borderId="13" xfId="3" applyFont="1" applyBorder="1" applyAlignment="1">
      <alignment horizontal="right" vertical="top"/>
    </xf>
    <xf numFmtId="0" fontId="5" fillId="0" borderId="13" xfId="3" applyFont="1" applyBorder="1" applyAlignment="1">
      <alignment vertical="top"/>
    </xf>
    <xf numFmtId="0" fontId="5" fillId="0" borderId="1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top"/>
    </xf>
    <xf numFmtId="0" fontId="5" fillId="0" borderId="9" xfId="3" applyFont="1" applyBorder="1" applyAlignment="1">
      <alignment horizontal="right" vertical="top"/>
    </xf>
    <xf numFmtId="0" fontId="5" fillId="0" borderId="14" xfId="3" applyFont="1" applyBorder="1" applyAlignment="1">
      <alignment horizontal="center" vertical="top"/>
    </xf>
    <xf numFmtId="0" fontId="5" fillId="0" borderId="1" xfId="3" applyFont="1" applyBorder="1" applyAlignment="1">
      <alignment horizontal="center" vertical="center"/>
    </xf>
    <xf numFmtId="0" fontId="5" fillId="0" borderId="22" xfId="3" applyFont="1" applyBorder="1" applyAlignment="1">
      <alignment horizontal="center" vertical="center"/>
    </xf>
    <xf numFmtId="0" fontId="5" fillId="0" borderId="15" xfId="3" applyFont="1" applyBorder="1" applyAlignment="1">
      <alignment horizontal="left" vertical="top"/>
    </xf>
    <xf numFmtId="0" fontId="5" fillId="0" borderId="16" xfId="3" applyFont="1" applyBorder="1" applyAlignment="1">
      <alignment horizontal="right" vertical="top"/>
    </xf>
    <xf numFmtId="0" fontId="5" fillId="0" borderId="0" xfId="3" applyFont="1" applyAlignment="1">
      <alignment horizontal="centerContinuous" vertical="top"/>
    </xf>
    <xf numFmtId="0" fontId="5" fillId="0" borderId="5" xfId="3" applyFont="1" applyBorder="1" applyAlignment="1">
      <alignment horizontal="center" vertical="center"/>
    </xf>
    <xf numFmtId="0" fontId="5" fillId="0" borderId="23" xfId="3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top"/>
    </xf>
    <xf numFmtId="0" fontId="5" fillId="0" borderId="11" xfId="3" applyFont="1" applyBorder="1" applyAlignment="1">
      <alignment horizontal="right" vertical="top"/>
    </xf>
    <xf numFmtId="0" fontId="5" fillId="0" borderId="13" xfId="3" applyFont="1" applyBorder="1" applyAlignment="1">
      <alignment horizontal="center" vertical="top"/>
    </xf>
    <xf numFmtId="0" fontId="5" fillId="0" borderId="6" xfId="3" applyFont="1" applyBorder="1" applyAlignment="1">
      <alignment horizontal="center" vertical="center"/>
    </xf>
    <xf numFmtId="0" fontId="5" fillId="0" borderId="4" xfId="3" applyFont="1" applyBorder="1" applyAlignment="1">
      <alignment vertical="top"/>
    </xf>
    <xf numFmtId="0" fontId="5" fillId="0" borderId="14" xfId="3" applyFont="1" applyBorder="1" applyAlignment="1">
      <alignment vertical="top"/>
    </xf>
    <xf numFmtId="0" fontId="7" fillId="0" borderId="0" xfId="3" applyFont="1" applyAlignment="1">
      <alignment vertical="top"/>
    </xf>
    <xf numFmtId="0" fontId="8" fillId="0" borderId="0" xfId="3" applyFont="1" applyAlignment="1">
      <alignment vertical="top" wrapText="1"/>
    </xf>
    <xf numFmtId="0" fontId="8" fillId="0" borderId="16" xfId="3" applyFont="1" applyBorder="1" applyAlignment="1">
      <alignment horizontal="right" vertical="top"/>
    </xf>
    <xf numFmtId="0" fontId="5" fillId="0" borderId="0" xfId="3" applyFont="1" applyAlignment="1">
      <alignment vertical="top" wrapText="1"/>
    </xf>
    <xf numFmtId="43" fontId="5" fillId="0" borderId="23" xfId="6" applyNumberFormat="1" applyFont="1" applyFill="1" applyBorder="1" applyAlignment="1" applyProtection="1">
      <alignment vertical="center"/>
    </xf>
    <xf numFmtId="43" fontId="5" fillId="0" borderId="23" xfId="6" applyNumberFormat="1" applyFont="1" applyFill="1" applyBorder="1" applyAlignment="1" applyProtection="1">
      <alignment horizontal="right" vertical="center"/>
    </xf>
    <xf numFmtId="0" fontId="9" fillId="0" borderId="15" xfId="3" applyFont="1" applyBorder="1" applyAlignment="1">
      <alignment vertical="top"/>
    </xf>
    <xf numFmtId="49" fontId="5" fillId="0" borderId="16" xfId="3" applyNumberFormat="1" applyFont="1" applyBorder="1" applyAlignment="1">
      <alignment horizontal="right" vertical="top"/>
    </xf>
    <xf numFmtId="0" fontId="6" fillId="0" borderId="5" xfId="3" applyFont="1" applyBorder="1" applyAlignment="1">
      <alignment horizontal="left" vertical="center"/>
    </xf>
    <xf numFmtId="0" fontId="5" fillId="0" borderId="10" xfId="3" applyFont="1" applyBorder="1" applyAlignment="1">
      <alignment vertical="top"/>
    </xf>
    <xf numFmtId="0" fontId="5" fillId="0" borderId="24" xfId="3" applyFont="1" applyBorder="1" applyAlignment="1">
      <alignment horizontal="center" vertical="center"/>
    </xf>
    <xf numFmtId="0" fontId="5" fillId="0" borderId="14" xfId="3" applyFont="1" applyBorder="1" applyAlignment="1">
      <alignment horizontal="right" vertical="top"/>
    </xf>
    <xf numFmtId="0" fontId="5" fillId="0" borderId="26" xfId="3" applyFont="1" applyBorder="1" applyAlignment="1">
      <alignment horizontal="center" vertical="center"/>
    </xf>
    <xf numFmtId="0" fontId="5" fillId="0" borderId="0" xfId="3" applyFont="1" applyAlignment="1">
      <alignment horizontal="right" vertical="top" wrapText="1"/>
    </xf>
    <xf numFmtId="1" fontId="5" fillId="0" borderId="0" xfId="3" applyNumberFormat="1" applyFont="1" applyAlignment="1">
      <alignment horizontal="center" vertical="center" wrapText="1"/>
    </xf>
    <xf numFmtId="0" fontId="5" fillId="0" borderId="25" xfId="3" applyFont="1" applyBorder="1" applyAlignment="1">
      <alignment horizontal="center" vertical="center"/>
    </xf>
    <xf numFmtId="0" fontId="5" fillId="0" borderId="16" xfId="3" applyFont="1" applyBorder="1" applyAlignment="1">
      <alignment horizontal="center" vertical="center"/>
    </xf>
    <xf numFmtId="0" fontId="5" fillId="0" borderId="27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26" xfId="3" applyFont="1" applyBorder="1" applyAlignment="1">
      <alignment horizontal="center" vertical="top"/>
    </xf>
    <xf numFmtId="0" fontId="5" fillId="0" borderId="34" xfId="3" applyFont="1" applyBorder="1" applyAlignment="1">
      <alignment horizontal="center" vertical="center"/>
    </xf>
    <xf numFmtId="0" fontId="5" fillId="0" borderId="25" xfId="3" applyFont="1" applyBorder="1" applyAlignment="1">
      <alignment horizontal="left" vertical="top"/>
    </xf>
    <xf numFmtId="0" fontId="5" fillId="0" borderId="35" xfId="3" applyFont="1" applyBorder="1" applyAlignment="1">
      <alignment horizontal="center" vertical="center"/>
    </xf>
    <xf numFmtId="0" fontId="5" fillId="0" borderId="27" xfId="3" applyFont="1" applyBorder="1" applyAlignment="1">
      <alignment horizontal="center" vertical="top"/>
    </xf>
    <xf numFmtId="0" fontId="5" fillId="0" borderId="36" xfId="3" applyFont="1" applyBorder="1" applyAlignment="1">
      <alignment horizontal="center" vertical="center"/>
    </xf>
    <xf numFmtId="0" fontId="5" fillId="0" borderId="26" xfId="3" applyFont="1" applyBorder="1" applyAlignment="1">
      <alignment vertical="top"/>
    </xf>
    <xf numFmtId="0" fontId="5" fillId="0" borderId="14" xfId="3" applyFont="1" applyBorder="1" applyAlignment="1">
      <alignment vertical="top" wrapText="1"/>
    </xf>
    <xf numFmtId="0" fontId="5" fillId="0" borderId="25" xfId="3" applyFont="1" applyBorder="1" applyAlignment="1">
      <alignment vertical="top"/>
    </xf>
    <xf numFmtId="0" fontId="5" fillId="0" borderId="27" xfId="3" applyFont="1" applyBorder="1" applyAlignment="1">
      <alignment vertical="top"/>
    </xf>
    <xf numFmtId="0" fontId="5" fillId="0" borderId="13" xfId="3" applyFont="1" applyBorder="1" applyAlignment="1">
      <alignment vertical="top" wrapText="1"/>
    </xf>
    <xf numFmtId="0" fontId="9" fillId="0" borderId="25" xfId="3" applyFont="1" applyBorder="1" applyAlignment="1">
      <alignment vertical="top"/>
    </xf>
    <xf numFmtId="43" fontId="5" fillId="0" borderId="23" xfId="3" applyNumberFormat="1" applyFont="1" applyBorder="1" applyAlignment="1">
      <alignment horizontal="center" vertical="center"/>
    </xf>
    <xf numFmtId="0" fontId="5" fillId="0" borderId="15" xfId="3" applyFont="1" applyBorder="1" applyAlignment="1">
      <alignment horizontal="left" vertical="top" wrapText="1"/>
    </xf>
    <xf numFmtId="0" fontId="5" fillId="0" borderId="15" xfId="3" applyFont="1" applyBorder="1" applyAlignment="1">
      <alignment horizontal="center" vertical="center"/>
    </xf>
    <xf numFmtId="0" fontId="5" fillId="0" borderId="12" xfId="3" applyFont="1" applyBorder="1" applyAlignment="1">
      <alignment vertical="top" wrapText="1"/>
    </xf>
    <xf numFmtId="0" fontId="17" fillId="0" borderId="25" xfId="3" applyFont="1" applyBorder="1" applyAlignment="1">
      <alignment vertical="top"/>
    </xf>
    <xf numFmtId="0" fontId="17" fillId="0" borderId="16" xfId="3" applyFont="1" applyBorder="1" applyAlignment="1">
      <alignment horizontal="right" vertical="top"/>
    </xf>
    <xf numFmtId="0" fontId="17" fillId="0" borderId="0" xfId="3" applyFont="1" applyAlignment="1">
      <alignment vertical="top" wrapText="1"/>
    </xf>
    <xf numFmtId="0" fontId="17" fillId="0" borderId="5" xfId="3" applyFont="1" applyBorder="1" applyAlignment="1">
      <alignment horizontal="center" vertical="center"/>
    </xf>
    <xf numFmtId="43" fontId="17" fillId="0" borderId="23" xfId="6" applyNumberFormat="1" applyFont="1" applyFill="1" applyBorder="1" applyAlignment="1" applyProtection="1">
      <alignment vertical="center"/>
    </xf>
    <xf numFmtId="0" fontId="5" fillId="0" borderId="25" xfId="3" applyFont="1" applyBorder="1" applyAlignment="1">
      <alignment horizontal="center" vertical="top"/>
    </xf>
    <xf numFmtId="0" fontId="10" fillId="0" borderId="15" xfId="3" applyFont="1" applyBorder="1" applyAlignment="1">
      <alignment vertical="top"/>
    </xf>
    <xf numFmtId="0" fontId="5" fillId="0" borderId="15" xfId="3" applyFont="1" applyBorder="1" applyAlignment="1">
      <alignment horizontal="centerContinuous" vertical="top"/>
    </xf>
    <xf numFmtId="0" fontId="7" fillId="0" borderId="26" xfId="3" applyFont="1" applyBorder="1" applyAlignment="1">
      <alignment vertical="top"/>
    </xf>
    <xf numFmtId="0" fontId="7" fillId="0" borderId="14" xfId="3" applyFont="1" applyBorder="1" applyAlignment="1">
      <alignment horizontal="right" vertical="top"/>
    </xf>
    <xf numFmtId="0" fontId="7" fillId="0" borderId="4" xfId="3" applyFont="1" applyBorder="1" applyAlignment="1">
      <alignment vertical="top"/>
    </xf>
    <xf numFmtId="0" fontId="7" fillId="0" borderId="14" xfId="3" applyFont="1" applyBorder="1" applyAlignment="1">
      <alignment vertical="top"/>
    </xf>
    <xf numFmtId="1" fontId="7" fillId="0" borderId="9" xfId="3" applyNumberFormat="1" applyFont="1" applyBorder="1" applyAlignment="1">
      <alignment horizontal="center" vertical="center"/>
    </xf>
    <xf numFmtId="0" fontId="7" fillId="0" borderId="25" xfId="3" applyFont="1" applyBorder="1" applyAlignment="1">
      <alignment vertical="top"/>
    </xf>
    <xf numFmtId="0" fontId="7" fillId="0" borderId="0" xfId="3" applyFont="1" applyAlignment="1">
      <alignment horizontal="right" vertical="top"/>
    </xf>
    <xf numFmtId="0" fontId="7" fillId="0" borderId="15" xfId="3" applyFont="1" applyBorder="1" applyAlignment="1">
      <alignment vertical="top"/>
    </xf>
    <xf numFmtId="1" fontId="7" fillId="0" borderId="16" xfId="3" applyNumberFormat="1" applyFont="1" applyBorder="1" applyAlignment="1">
      <alignment horizontal="center" vertical="center"/>
    </xf>
    <xf numFmtId="0" fontId="5" fillId="0" borderId="0" xfId="3" applyFont="1" applyAlignment="1">
      <alignment horizontal="left" vertical="top"/>
    </xf>
    <xf numFmtId="1" fontId="5" fillId="0" borderId="16" xfId="3" applyNumberFormat="1" applyFont="1" applyBorder="1" applyAlignment="1">
      <alignment horizontal="center" vertical="center"/>
    </xf>
    <xf numFmtId="0" fontId="5" fillId="0" borderId="17" xfId="3" applyFont="1" applyBorder="1" applyAlignment="1">
      <alignment vertical="top"/>
    </xf>
    <xf numFmtId="0" fontId="5" fillId="0" borderId="18" xfId="3" applyFont="1" applyBorder="1" applyAlignment="1">
      <alignment horizontal="right" vertical="top"/>
    </xf>
    <xf numFmtId="0" fontId="5" fillId="0" borderId="0" xfId="3" applyFont="1" applyAlignment="1">
      <alignment horizontal="left" vertical="top" wrapText="1"/>
    </xf>
    <xf numFmtId="1" fontId="5" fillId="0" borderId="16" xfId="3" applyNumberFormat="1" applyFont="1" applyBorder="1" applyAlignment="1">
      <alignment horizontal="center" vertical="center" wrapText="1"/>
    </xf>
    <xf numFmtId="0" fontId="7" fillId="0" borderId="25" xfId="3" applyFont="1" applyBorder="1" applyAlignment="1">
      <alignment vertical="center"/>
    </xf>
    <xf numFmtId="0" fontId="7" fillId="0" borderId="15" xfId="3" applyFont="1" applyBorder="1" applyAlignment="1">
      <alignment vertical="center"/>
    </xf>
    <xf numFmtId="0" fontId="5" fillId="0" borderId="0" xfId="3" applyFont="1" applyAlignment="1">
      <alignment horizontal="left" vertical="center" wrapText="1"/>
    </xf>
    <xf numFmtId="0" fontId="5" fillId="0" borderId="25" xfId="3" applyFont="1" applyBorder="1" applyAlignment="1">
      <alignment vertical="center"/>
    </xf>
    <xf numFmtId="0" fontId="5" fillId="0" borderId="15" xfId="3" applyFont="1" applyBorder="1" applyAlignment="1">
      <alignment horizontal="left" vertical="center" wrapText="1"/>
    </xf>
    <xf numFmtId="0" fontId="5" fillId="0" borderId="0" xfId="3" applyFont="1" applyAlignment="1">
      <alignment horizontal="left" vertical="center"/>
    </xf>
    <xf numFmtId="0" fontId="5" fillId="0" borderId="17" xfId="3" applyFont="1" applyBorder="1" applyAlignment="1">
      <alignment horizontal="center" vertical="center"/>
    </xf>
    <xf numFmtId="165" fontId="5" fillId="0" borderId="27" xfId="3" applyNumberFormat="1" applyFont="1" applyBorder="1" applyAlignment="1">
      <alignment horizontal="center" vertical="center"/>
    </xf>
    <xf numFmtId="1" fontId="5" fillId="0" borderId="0" xfId="3" applyNumberFormat="1" applyFont="1" applyAlignment="1">
      <alignment horizontal="center" vertical="top"/>
    </xf>
    <xf numFmtId="0" fontId="5" fillId="0" borderId="0" xfId="3" applyFont="1" applyAlignment="1">
      <alignment horizontal="center" vertical="top"/>
    </xf>
    <xf numFmtId="43" fontId="6" fillId="0" borderId="23" xfId="6" applyNumberFormat="1" applyFont="1" applyFill="1" applyBorder="1" applyAlignment="1" applyProtection="1">
      <alignment vertical="center"/>
    </xf>
    <xf numFmtId="0" fontId="5" fillId="0" borderId="0" xfId="3" applyFont="1" applyAlignment="1">
      <alignment wrapText="1"/>
    </xf>
    <xf numFmtId="0" fontId="7" fillId="0" borderId="0" xfId="3" applyFont="1" applyAlignment="1">
      <alignment vertical="top" wrapText="1"/>
    </xf>
    <xf numFmtId="0" fontId="3" fillId="0" borderId="4" xfId="3" applyFont="1" applyBorder="1" applyAlignment="1">
      <alignment vertical="top"/>
    </xf>
    <xf numFmtId="0" fontId="3" fillId="0" borderId="14" xfId="3" applyFont="1" applyBorder="1" applyAlignment="1">
      <alignment horizontal="right" vertical="top"/>
    </xf>
    <xf numFmtId="0" fontId="3" fillId="0" borderId="14" xfId="3" applyFont="1" applyBorder="1" applyAlignment="1">
      <alignment vertical="top"/>
    </xf>
    <xf numFmtId="0" fontId="3" fillId="0" borderId="14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43" fontId="6" fillId="0" borderId="23" xfId="6" applyNumberFormat="1" applyFont="1" applyFill="1" applyBorder="1" applyAlignment="1" applyProtection="1">
      <alignment horizontal="center" vertical="center"/>
    </xf>
    <xf numFmtId="1" fontId="5" fillId="0" borderId="13" xfId="3" applyNumberFormat="1" applyFont="1" applyBorder="1" applyAlignment="1">
      <alignment horizontal="center" vertical="top"/>
    </xf>
    <xf numFmtId="0" fontId="5" fillId="0" borderId="27" xfId="3" applyFont="1" applyBorder="1" applyAlignment="1">
      <alignment vertical="center"/>
    </xf>
    <xf numFmtId="0" fontId="5" fillId="0" borderId="32" xfId="3" applyFont="1" applyBorder="1" applyAlignment="1">
      <alignment horizontal="center" vertical="center"/>
    </xf>
    <xf numFmtId="0" fontId="3" fillId="0" borderId="0" xfId="3" applyFont="1" applyAlignment="1">
      <alignment horizontal="right" vertical="top"/>
    </xf>
    <xf numFmtId="0" fontId="3" fillId="0" borderId="0" xfId="3" applyFont="1" applyAlignment="1">
      <alignment horizontal="center" vertical="center"/>
    </xf>
    <xf numFmtId="0" fontId="3" fillId="0" borderId="24" xfId="3" applyFont="1" applyBorder="1" applyAlignment="1">
      <alignment horizontal="center" vertical="center"/>
    </xf>
    <xf numFmtId="0" fontId="3" fillId="0" borderId="6" xfId="3" applyFont="1" applyBorder="1" applyAlignment="1">
      <alignment horizontal="center" vertical="center"/>
    </xf>
    <xf numFmtId="0" fontId="16" fillId="0" borderId="46" xfId="3" applyFont="1" applyBorder="1" applyAlignment="1">
      <alignment horizontal="center" vertical="top"/>
    </xf>
    <xf numFmtId="0" fontId="16" fillId="0" borderId="47" xfId="3" applyFont="1" applyBorder="1" applyAlignment="1">
      <alignment horizontal="center" vertical="top"/>
    </xf>
    <xf numFmtId="0" fontId="15" fillId="0" borderId="4" xfId="3" applyFont="1" applyBorder="1" applyAlignment="1">
      <alignment horizontal="center" vertical="center"/>
    </xf>
    <xf numFmtId="0" fontId="15" fillId="0" borderId="14" xfId="3" applyFont="1" applyBorder="1" applyAlignment="1">
      <alignment horizontal="center" vertical="center"/>
    </xf>
    <xf numFmtId="0" fontId="3" fillId="0" borderId="21" xfId="3" applyFont="1" applyBorder="1" applyAlignment="1">
      <alignment horizontal="center" vertical="center"/>
    </xf>
    <xf numFmtId="0" fontId="3" fillId="0" borderId="45" xfId="3" applyFont="1" applyBorder="1" applyAlignment="1">
      <alignment horizontal="center" vertical="center"/>
    </xf>
    <xf numFmtId="0" fontId="5" fillId="0" borderId="15" xfId="3" applyFont="1" applyBorder="1" applyAlignment="1">
      <alignment horizontal="left" vertical="top" wrapText="1"/>
    </xf>
    <xf numFmtId="0" fontId="5" fillId="0" borderId="0" xfId="3" applyFont="1" applyAlignment="1">
      <alignment horizontal="left" vertical="top" wrapText="1"/>
    </xf>
    <xf numFmtId="0" fontId="5" fillId="0" borderId="16" xfId="3" applyFont="1" applyBorder="1" applyAlignment="1">
      <alignment horizontal="left" vertical="top" wrapText="1"/>
    </xf>
    <xf numFmtId="0" fontId="5" fillId="0" borderId="10" xfId="3" applyFont="1" applyBorder="1" applyAlignment="1">
      <alignment horizontal="left" vertical="top"/>
    </xf>
    <xf numFmtId="0" fontId="5" fillId="0" borderId="13" xfId="3" applyFont="1" applyBorder="1" applyAlignment="1">
      <alignment horizontal="left" vertical="top"/>
    </xf>
    <xf numFmtId="0" fontId="5" fillId="0" borderId="11" xfId="3" applyFont="1" applyBorder="1" applyAlignment="1">
      <alignment horizontal="left" vertical="top"/>
    </xf>
    <xf numFmtId="0" fontId="5" fillId="0" borderId="19" xfId="3" applyFont="1" applyBorder="1" applyAlignment="1">
      <alignment horizontal="right" vertical="top"/>
    </xf>
    <xf numFmtId="0" fontId="5" fillId="0" borderId="18" xfId="3" applyFont="1" applyBorder="1" applyAlignment="1">
      <alignment horizontal="right" vertical="top"/>
    </xf>
    <xf numFmtId="0" fontId="5" fillId="0" borderId="20" xfId="3" applyFont="1" applyBorder="1" applyAlignment="1">
      <alignment horizontal="right" vertical="top"/>
    </xf>
    <xf numFmtId="0" fontId="15" fillId="0" borderId="15" xfId="3" applyFont="1" applyBorder="1" applyAlignment="1">
      <alignment horizontal="center" vertical="center"/>
    </xf>
    <xf numFmtId="0" fontId="15" fillId="0" borderId="0" xfId="3" applyFont="1" applyAlignment="1">
      <alignment horizontal="center" vertical="center"/>
    </xf>
    <xf numFmtId="0" fontId="14" fillId="0" borderId="17" xfId="3" applyFont="1" applyBorder="1" applyAlignment="1">
      <alignment horizontal="left" vertical="top"/>
    </xf>
    <xf numFmtId="0" fontId="14" fillId="0" borderId="18" xfId="3" applyFont="1" applyBorder="1" applyAlignment="1">
      <alignment horizontal="left" vertical="top"/>
    </xf>
  </cellXfs>
  <cellStyles count="9">
    <cellStyle name="Comma" xfId="8" builtinId="3"/>
    <cellStyle name="Comma 2" xfId="4" xr:uid="{00000000-0005-0000-0000-000001000000}"/>
    <cellStyle name="Comma 2 2" xfId="6" xr:uid="{00000000-0005-0000-0000-000002000000}"/>
    <cellStyle name="Comma0" xfId="2" xr:uid="{00000000-0005-0000-0000-000003000000}"/>
    <cellStyle name="Hyperlink" xfId="1" builtinId="8"/>
    <cellStyle name="Normal" xfId="0" builtinId="0"/>
    <cellStyle name="Normal 2" xfId="3" xr:uid="{00000000-0005-0000-0000-000006000000}"/>
    <cellStyle name="Percent" xfId="7" builtinId="5"/>
    <cellStyle name="Percent 2" xfId="5" xr:uid="{00000000-0005-0000-0000-000008000000}"/>
  </cellStyles>
  <dxfs count="4">
    <dxf>
      <font>
        <color theme="0" tint="-0.499984740745262"/>
      </font>
      <fill>
        <patternFill>
          <bgColor theme="0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97</xdr:row>
      <xdr:rowOff>30480</xdr:rowOff>
    </xdr:from>
    <xdr:to>
      <xdr:col>3</xdr:col>
      <xdr:colOff>628650</xdr:colOff>
      <xdr:row>99</xdr:row>
      <xdr:rowOff>238091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436CF5FF-23C1-47E8-9D15-C45A5C3BEAA8}"/>
            </a:ext>
          </a:extLst>
        </xdr:cNvPr>
        <xdr:cNvCxnSpPr/>
      </xdr:nvCxnSpPr>
      <xdr:spPr>
        <a:xfrm flipV="1">
          <a:off x="4276725" y="19232880"/>
          <a:ext cx="628650" cy="540986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rgb="FF92D050"/>
    <pageSetUpPr fitToPage="1"/>
  </sheetPr>
  <dimension ref="A1:I533"/>
  <sheetViews>
    <sheetView tabSelected="1" view="pageBreakPreview" zoomScale="130" zoomScaleNormal="100" zoomScaleSheetLayoutView="130" workbookViewId="0">
      <selection activeCell="F14" sqref="F14"/>
    </sheetView>
  </sheetViews>
  <sheetFormatPr defaultColWidth="16" defaultRowHeight="12.75" x14ac:dyDescent="0.25"/>
  <cols>
    <col min="1" max="1" width="9.7109375" style="56" customWidth="1"/>
    <col min="2" max="2" width="4.140625" style="169" customWidth="1"/>
    <col min="3" max="3" width="50.7109375" style="56" customWidth="1"/>
    <col min="4" max="4" width="9.7109375" style="170" customWidth="1"/>
    <col min="5" max="5" width="14" style="8" customWidth="1"/>
    <col min="6" max="7" width="16" style="60"/>
    <col min="8" max="8" width="16" style="56"/>
    <col min="9" max="9" width="17.140625" style="56" customWidth="1"/>
    <col min="10" max="29" width="16" style="56"/>
    <col min="30" max="30" width="9.7109375" style="56" customWidth="1"/>
    <col min="31" max="31" width="3.7109375" style="56" customWidth="1"/>
    <col min="32" max="32" width="50.7109375" style="56" customWidth="1"/>
    <col min="33" max="33" width="9.7109375" style="56" customWidth="1"/>
    <col min="34" max="34" width="10.7109375" style="56" customWidth="1"/>
    <col min="35" max="35" width="12.7109375" style="56" customWidth="1"/>
    <col min="36" max="37" width="16.7109375" style="56" customWidth="1"/>
    <col min="38" max="38" width="19.85546875" style="56" bestFit="1" customWidth="1"/>
    <col min="39" max="285" width="16" style="56"/>
    <col min="286" max="286" width="9.7109375" style="56" customWidth="1"/>
    <col min="287" max="287" width="3.7109375" style="56" customWidth="1"/>
    <col min="288" max="288" width="50.7109375" style="56" customWidth="1"/>
    <col min="289" max="289" width="9.7109375" style="56" customWidth="1"/>
    <col min="290" max="290" width="10.7109375" style="56" customWidth="1"/>
    <col min="291" max="291" width="12.7109375" style="56" customWidth="1"/>
    <col min="292" max="293" width="16.7109375" style="56" customWidth="1"/>
    <col min="294" max="294" width="19.85546875" style="56" bestFit="1" customWidth="1"/>
    <col min="295" max="541" width="16" style="56"/>
    <col min="542" max="542" width="9.7109375" style="56" customWidth="1"/>
    <col min="543" max="543" width="3.7109375" style="56" customWidth="1"/>
    <col min="544" max="544" width="50.7109375" style="56" customWidth="1"/>
    <col min="545" max="545" width="9.7109375" style="56" customWidth="1"/>
    <col min="546" max="546" width="10.7109375" style="56" customWidth="1"/>
    <col min="547" max="547" width="12.7109375" style="56" customWidth="1"/>
    <col min="548" max="549" width="16.7109375" style="56" customWidth="1"/>
    <col min="550" max="550" width="19.85546875" style="56" bestFit="1" customWidth="1"/>
    <col min="551" max="797" width="16" style="56"/>
    <col min="798" max="798" width="9.7109375" style="56" customWidth="1"/>
    <col min="799" max="799" width="3.7109375" style="56" customWidth="1"/>
    <col min="800" max="800" width="50.7109375" style="56" customWidth="1"/>
    <col min="801" max="801" width="9.7109375" style="56" customWidth="1"/>
    <col min="802" max="802" width="10.7109375" style="56" customWidth="1"/>
    <col min="803" max="803" width="12.7109375" style="56" customWidth="1"/>
    <col min="804" max="805" width="16.7109375" style="56" customWidth="1"/>
    <col min="806" max="806" width="19.85546875" style="56" bestFit="1" customWidth="1"/>
    <col min="807" max="1053" width="16" style="56"/>
    <col min="1054" max="1054" width="9.7109375" style="56" customWidth="1"/>
    <col min="1055" max="1055" width="3.7109375" style="56" customWidth="1"/>
    <col min="1056" max="1056" width="50.7109375" style="56" customWidth="1"/>
    <col min="1057" max="1057" width="9.7109375" style="56" customWidth="1"/>
    <col min="1058" max="1058" width="10.7109375" style="56" customWidth="1"/>
    <col min="1059" max="1059" width="12.7109375" style="56" customWidth="1"/>
    <col min="1060" max="1061" width="16.7109375" style="56" customWidth="1"/>
    <col min="1062" max="1062" width="19.85546875" style="56" bestFit="1" customWidth="1"/>
    <col min="1063" max="1309" width="16" style="56"/>
    <col min="1310" max="1310" width="9.7109375" style="56" customWidth="1"/>
    <col min="1311" max="1311" width="3.7109375" style="56" customWidth="1"/>
    <col min="1312" max="1312" width="50.7109375" style="56" customWidth="1"/>
    <col min="1313" max="1313" width="9.7109375" style="56" customWidth="1"/>
    <col min="1314" max="1314" width="10.7109375" style="56" customWidth="1"/>
    <col min="1315" max="1315" width="12.7109375" style="56" customWidth="1"/>
    <col min="1316" max="1317" width="16.7109375" style="56" customWidth="1"/>
    <col min="1318" max="1318" width="19.85546875" style="56" bestFit="1" customWidth="1"/>
    <col min="1319" max="1565" width="16" style="56"/>
    <col min="1566" max="1566" width="9.7109375" style="56" customWidth="1"/>
    <col min="1567" max="1567" width="3.7109375" style="56" customWidth="1"/>
    <col min="1568" max="1568" width="50.7109375" style="56" customWidth="1"/>
    <col min="1569" max="1569" width="9.7109375" style="56" customWidth="1"/>
    <col min="1570" max="1570" width="10.7109375" style="56" customWidth="1"/>
    <col min="1571" max="1571" width="12.7109375" style="56" customWidth="1"/>
    <col min="1572" max="1573" width="16.7109375" style="56" customWidth="1"/>
    <col min="1574" max="1574" width="19.85546875" style="56" bestFit="1" customWidth="1"/>
    <col min="1575" max="1821" width="16" style="56"/>
    <col min="1822" max="1822" width="9.7109375" style="56" customWidth="1"/>
    <col min="1823" max="1823" width="3.7109375" style="56" customWidth="1"/>
    <col min="1824" max="1824" width="50.7109375" style="56" customWidth="1"/>
    <col min="1825" max="1825" width="9.7109375" style="56" customWidth="1"/>
    <col min="1826" max="1826" width="10.7109375" style="56" customWidth="1"/>
    <col min="1827" max="1827" width="12.7109375" style="56" customWidth="1"/>
    <col min="1828" max="1829" width="16.7109375" style="56" customWidth="1"/>
    <col min="1830" max="1830" width="19.85546875" style="56" bestFit="1" customWidth="1"/>
    <col min="1831" max="2077" width="16" style="56"/>
    <col min="2078" max="2078" width="9.7109375" style="56" customWidth="1"/>
    <col min="2079" max="2079" width="3.7109375" style="56" customWidth="1"/>
    <col min="2080" max="2080" width="50.7109375" style="56" customWidth="1"/>
    <col min="2081" max="2081" width="9.7109375" style="56" customWidth="1"/>
    <col min="2082" max="2082" width="10.7109375" style="56" customWidth="1"/>
    <col min="2083" max="2083" width="12.7109375" style="56" customWidth="1"/>
    <col min="2084" max="2085" width="16.7109375" style="56" customWidth="1"/>
    <col min="2086" max="2086" width="19.85546875" style="56" bestFit="1" customWidth="1"/>
    <col min="2087" max="2333" width="16" style="56"/>
    <col min="2334" max="2334" width="9.7109375" style="56" customWidth="1"/>
    <col min="2335" max="2335" width="3.7109375" style="56" customWidth="1"/>
    <col min="2336" max="2336" width="50.7109375" style="56" customWidth="1"/>
    <col min="2337" max="2337" width="9.7109375" style="56" customWidth="1"/>
    <col min="2338" max="2338" width="10.7109375" style="56" customWidth="1"/>
    <col min="2339" max="2339" width="12.7109375" style="56" customWidth="1"/>
    <col min="2340" max="2341" width="16.7109375" style="56" customWidth="1"/>
    <col min="2342" max="2342" width="19.85546875" style="56" bestFit="1" customWidth="1"/>
    <col min="2343" max="2589" width="16" style="56"/>
    <col min="2590" max="2590" width="9.7109375" style="56" customWidth="1"/>
    <col min="2591" max="2591" width="3.7109375" style="56" customWidth="1"/>
    <col min="2592" max="2592" width="50.7109375" style="56" customWidth="1"/>
    <col min="2593" max="2593" width="9.7109375" style="56" customWidth="1"/>
    <col min="2594" max="2594" width="10.7109375" style="56" customWidth="1"/>
    <col min="2595" max="2595" width="12.7109375" style="56" customWidth="1"/>
    <col min="2596" max="2597" width="16.7109375" style="56" customWidth="1"/>
    <col min="2598" max="2598" width="19.85546875" style="56" bestFit="1" customWidth="1"/>
    <col min="2599" max="2845" width="16" style="56"/>
    <col min="2846" max="2846" width="9.7109375" style="56" customWidth="1"/>
    <col min="2847" max="2847" width="3.7109375" style="56" customWidth="1"/>
    <col min="2848" max="2848" width="50.7109375" style="56" customWidth="1"/>
    <col min="2849" max="2849" width="9.7109375" style="56" customWidth="1"/>
    <col min="2850" max="2850" width="10.7109375" style="56" customWidth="1"/>
    <col min="2851" max="2851" width="12.7109375" style="56" customWidth="1"/>
    <col min="2852" max="2853" width="16.7109375" style="56" customWidth="1"/>
    <col min="2854" max="2854" width="19.85546875" style="56" bestFit="1" customWidth="1"/>
    <col min="2855" max="3101" width="16" style="56"/>
    <col min="3102" max="3102" width="9.7109375" style="56" customWidth="1"/>
    <col min="3103" max="3103" width="3.7109375" style="56" customWidth="1"/>
    <col min="3104" max="3104" width="50.7109375" style="56" customWidth="1"/>
    <col min="3105" max="3105" width="9.7109375" style="56" customWidth="1"/>
    <col min="3106" max="3106" width="10.7109375" style="56" customWidth="1"/>
    <col min="3107" max="3107" width="12.7109375" style="56" customWidth="1"/>
    <col min="3108" max="3109" width="16.7109375" style="56" customWidth="1"/>
    <col min="3110" max="3110" width="19.85546875" style="56" bestFit="1" customWidth="1"/>
    <col min="3111" max="3357" width="16" style="56"/>
    <col min="3358" max="3358" width="9.7109375" style="56" customWidth="1"/>
    <col min="3359" max="3359" width="3.7109375" style="56" customWidth="1"/>
    <col min="3360" max="3360" width="50.7109375" style="56" customWidth="1"/>
    <col min="3361" max="3361" width="9.7109375" style="56" customWidth="1"/>
    <col min="3362" max="3362" width="10.7109375" style="56" customWidth="1"/>
    <col min="3363" max="3363" width="12.7109375" style="56" customWidth="1"/>
    <col min="3364" max="3365" width="16.7109375" style="56" customWidth="1"/>
    <col min="3366" max="3366" width="19.85546875" style="56" bestFit="1" customWidth="1"/>
    <col min="3367" max="3613" width="16" style="56"/>
    <col min="3614" max="3614" width="9.7109375" style="56" customWidth="1"/>
    <col min="3615" max="3615" width="3.7109375" style="56" customWidth="1"/>
    <col min="3616" max="3616" width="50.7109375" style="56" customWidth="1"/>
    <col min="3617" max="3617" width="9.7109375" style="56" customWidth="1"/>
    <col min="3618" max="3618" width="10.7109375" style="56" customWidth="1"/>
    <col min="3619" max="3619" width="12.7109375" style="56" customWidth="1"/>
    <col min="3620" max="3621" width="16.7109375" style="56" customWidth="1"/>
    <col min="3622" max="3622" width="19.85546875" style="56" bestFit="1" customWidth="1"/>
    <col min="3623" max="3869" width="16" style="56"/>
    <col min="3870" max="3870" width="9.7109375" style="56" customWidth="1"/>
    <col min="3871" max="3871" width="3.7109375" style="56" customWidth="1"/>
    <col min="3872" max="3872" width="50.7109375" style="56" customWidth="1"/>
    <col min="3873" max="3873" width="9.7109375" style="56" customWidth="1"/>
    <col min="3874" max="3874" width="10.7109375" style="56" customWidth="1"/>
    <col min="3875" max="3875" width="12.7109375" style="56" customWidth="1"/>
    <col min="3876" max="3877" width="16.7109375" style="56" customWidth="1"/>
    <col min="3878" max="3878" width="19.85546875" style="56" bestFit="1" customWidth="1"/>
    <col min="3879" max="4125" width="16" style="56"/>
    <col min="4126" max="4126" width="9.7109375" style="56" customWidth="1"/>
    <col min="4127" max="4127" width="3.7109375" style="56" customWidth="1"/>
    <col min="4128" max="4128" width="50.7109375" style="56" customWidth="1"/>
    <col min="4129" max="4129" width="9.7109375" style="56" customWidth="1"/>
    <col min="4130" max="4130" width="10.7109375" style="56" customWidth="1"/>
    <col min="4131" max="4131" width="12.7109375" style="56" customWidth="1"/>
    <col min="4132" max="4133" width="16.7109375" style="56" customWidth="1"/>
    <col min="4134" max="4134" width="19.85546875" style="56" bestFit="1" customWidth="1"/>
    <col min="4135" max="4381" width="16" style="56"/>
    <col min="4382" max="4382" width="9.7109375" style="56" customWidth="1"/>
    <col min="4383" max="4383" width="3.7109375" style="56" customWidth="1"/>
    <col min="4384" max="4384" width="50.7109375" style="56" customWidth="1"/>
    <col min="4385" max="4385" width="9.7109375" style="56" customWidth="1"/>
    <col min="4386" max="4386" width="10.7109375" style="56" customWidth="1"/>
    <col min="4387" max="4387" width="12.7109375" style="56" customWidth="1"/>
    <col min="4388" max="4389" width="16.7109375" style="56" customWidth="1"/>
    <col min="4390" max="4390" width="19.85546875" style="56" bestFit="1" customWidth="1"/>
    <col min="4391" max="4637" width="16" style="56"/>
    <col min="4638" max="4638" width="9.7109375" style="56" customWidth="1"/>
    <col min="4639" max="4639" width="3.7109375" style="56" customWidth="1"/>
    <col min="4640" max="4640" width="50.7109375" style="56" customWidth="1"/>
    <col min="4641" max="4641" width="9.7109375" style="56" customWidth="1"/>
    <col min="4642" max="4642" width="10.7109375" style="56" customWidth="1"/>
    <col min="4643" max="4643" width="12.7109375" style="56" customWidth="1"/>
    <col min="4644" max="4645" width="16.7109375" style="56" customWidth="1"/>
    <col min="4646" max="4646" width="19.85546875" style="56" bestFit="1" customWidth="1"/>
    <col min="4647" max="4893" width="16" style="56"/>
    <col min="4894" max="4894" width="9.7109375" style="56" customWidth="1"/>
    <col min="4895" max="4895" width="3.7109375" style="56" customWidth="1"/>
    <col min="4896" max="4896" width="50.7109375" style="56" customWidth="1"/>
    <col min="4897" max="4897" width="9.7109375" style="56" customWidth="1"/>
    <col min="4898" max="4898" width="10.7109375" style="56" customWidth="1"/>
    <col min="4899" max="4899" width="12.7109375" style="56" customWidth="1"/>
    <col min="4900" max="4901" width="16.7109375" style="56" customWidth="1"/>
    <col min="4902" max="4902" width="19.85546875" style="56" bestFit="1" customWidth="1"/>
    <col min="4903" max="5149" width="16" style="56"/>
    <col min="5150" max="5150" width="9.7109375" style="56" customWidth="1"/>
    <col min="5151" max="5151" width="3.7109375" style="56" customWidth="1"/>
    <col min="5152" max="5152" width="50.7109375" style="56" customWidth="1"/>
    <col min="5153" max="5153" width="9.7109375" style="56" customWidth="1"/>
    <col min="5154" max="5154" width="10.7109375" style="56" customWidth="1"/>
    <col min="5155" max="5155" width="12.7109375" style="56" customWidth="1"/>
    <col min="5156" max="5157" width="16.7109375" style="56" customWidth="1"/>
    <col min="5158" max="5158" width="19.85546875" style="56" bestFit="1" customWidth="1"/>
    <col min="5159" max="5405" width="16" style="56"/>
    <col min="5406" max="5406" width="9.7109375" style="56" customWidth="1"/>
    <col min="5407" max="5407" width="3.7109375" style="56" customWidth="1"/>
    <col min="5408" max="5408" width="50.7109375" style="56" customWidth="1"/>
    <col min="5409" max="5409" width="9.7109375" style="56" customWidth="1"/>
    <col min="5410" max="5410" width="10.7109375" style="56" customWidth="1"/>
    <col min="5411" max="5411" width="12.7109375" style="56" customWidth="1"/>
    <col min="5412" max="5413" width="16.7109375" style="56" customWidth="1"/>
    <col min="5414" max="5414" width="19.85546875" style="56" bestFit="1" customWidth="1"/>
    <col min="5415" max="5661" width="16" style="56"/>
    <col min="5662" max="5662" width="9.7109375" style="56" customWidth="1"/>
    <col min="5663" max="5663" width="3.7109375" style="56" customWidth="1"/>
    <col min="5664" max="5664" width="50.7109375" style="56" customWidth="1"/>
    <col min="5665" max="5665" width="9.7109375" style="56" customWidth="1"/>
    <col min="5666" max="5666" width="10.7109375" style="56" customWidth="1"/>
    <col min="5667" max="5667" width="12.7109375" style="56" customWidth="1"/>
    <col min="5668" max="5669" width="16.7109375" style="56" customWidth="1"/>
    <col min="5670" max="5670" width="19.85546875" style="56" bestFit="1" customWidth="1"/>
    <col min="5671" max="5917" width="16" style="56"/>
    <col min="5918" max="5918" width="9.7109375" style="56" customWidth="1"/>
    <col min="5919" max="5919" width="3.7109375" style="56" customWidth="1"/>
    <col min="5920" max="5920" width="50.7109375" style="56" customWidth="1"/>
    <col min="5921" max="5921" width="9.7109375" style="56" customWidth="1"/>
    <col min="5922" max="5922" width="10.7109375" style="56" customWidth="1"/>
    <col min="5923" max="5923" width="12.7109375" style="56" customWidth="1"/>
    <col min="5924" max="5925" width="16.7109375" style="56" customWidth="1"/>
    <col min="5926" max="5926" width="19.85546875" style="56" bestFit="1" customWidth="1"/>
    <col min="5927" max="6173" width="16" style="56"/>
    <col min="6174" max="6174" width="9.7109375" style="56" customWidth="1"/>
    <col min="6175" max="6175" width="3.7109375" style="56" customWidth="1"/>
    <col min="6176" max="6176" width="50.7109375" style="56" customWidth="1"/>
    <col min="6177" max="6177" width="9.7109375" style="56" customWidth="1"/>
    <col min="6178" max="6178" width="10.7109375" style="56" customWidth="1"/>
    <col min="6179" max="6179" width="12.7109375" style="56" customWidth="1"/>
    <col min="6180" max="6181" width="16.7109375" style="56" customWidth="1"/>
    <col min="6182" max="6182" width="19.85546875" style="56" bestFit="1" customWidth="1"/>
    <col min="6183" max="6429" width="16" style="56"/>
    <col min="6430" max="6430" width="9.7109375" style="56" customWidth="1"/>
    <col min="6431" max="6431" width="3.7109375" style="56" customWidth="1"/>
    <col min="6432" max="6432" width="50.7109375" style="56" customWidth="1"/>
    <col min="6433" max="6433" width="9.7109375" style="56" customWidth="1"/>
    <col min="6434" max="6434" width="10.7109375" style="56" customWidth="1"/>
    <col min="6435" max="6435" width="12.7109375" style="56" customWidth="1"/>
    <col min="6436" max="6437" width="16.7109375" style="56" customWidth="1"/>
    <col min="6438" max="6438" width="19.85546875" style="56" bestFit="1" customWidth="1"/>
    <col min="6439" max="6685" width="16" style="56"/>
    <col min="6686" max="6686" width="9.7109375" style="56" customWidth="1"/>
    <col min="6687" max="6687" width="3.7109375" style="56" customWidth="1"/>
    <col min="6688" max="6688" width="50.7109375" style="56" customWidth="1"/>
    <col min="6689" max="6689" width="9.7109375" style="56" customWidth="1"/>
    <col min="6690" max="6690" width="10.7109375" style="56" customWidth="1"/>
    <col min="6691" max="6691" width="12.7109375" style="56" customWidth="1"/>
    <col min="6692" max="6693" width="16.7109375" style="56" customWidth="1"/>
    <col min="6694" max="6694" width="19.85546875" style="56" bestFit="1" customWidth="1"/>
    <col min="6695" max="6941" width="16" style="56"/>
    <col min="6942" max="6942" width="9.7109375" style="56" customWidth="1"/>
    <col min="6943" max="6943" width="3.7109375" style="56" customWidth="1"/>
    <col min="6944" max="6944" width="50.7109375" style="56" customWidth="1"/>
    <col min="6945" max="6945" width="9.7109375" style="56" customWidth="1"/>
    <col min="6946" max="6946" width="10.7109375" style="56" customWidth="1"/>
    <col min="6947" max="6947" width="12.7109375" style="56" customWidth="1"/>
    <col min="6948" max="6949" width="16.7109375" style="56" customWidth="1"/>
    <col min="6950" max="6950" width="19.85546875" style="56" bestFit="1" customWidth="1"/>
    <col min="6951" max="7197" width="16" style="56"/>
    <col min="7198" max="7198" width="9.7109375" style="56" customWidth="1"/>
    <col min="7199" max="7199" width="3.7109375" style="56" customWidth="1"/>
    <col min="7200" max="7200" width="50.7109375" style="56" customWidth="1"/>
    <col min="7201" max="7201" width="9.7109375" style="56" customWidth="1"/>
    <col min="7202" max="7202" width="10.7109375" style="56" customWidth="1"/>
    <col min="7203" max="7203" width="12.7109375" style="56" customWidth="1"/>
    <col min="7204" max="7205" width="16.7109375" style="56" customWidth="1"/>
    <col min="7206" max="7206" width="19.85546875" style="56" bestFit="1" customWidth="1"/>
    <col min="7207" max="7453" width="16" style="56"/>
    <col min="7454" max="7454" width="9.7109375" style="56" customWidth="1"/>
    <col min="7455" max="7455" width="3.7109375" style="56" customWidth="1"/>
    <col min="7456" max="7456" width="50.7109375" style="56" customWidth="1"/>
    <col min="7457" max="7457" width="9.7109375" style="56" customWidth="1"/>
    <col min="7458" max="7458" width="10.7109375" style="56" customWidth="1"/>
    <col min="7459" max="7459" width="12.7109375" style="56" customWidth="1"/>
    <col min="7460" max="7461" width="16.7109375" style="56" customWidth="1"/>
    <col min="7462" max="7462" width="19.85546875" style="56" bestFit="1" customWidth="1"/>
    <col min="7463" max="7709" width="16" style="56"/>
    <col min="7710" max="7710" width="9.7109375" style="56" customWidth="1"/>
    <col min="7711" max="7711" width="3.7109375" style="56" customWidth="1"/>
    <col min="7712" max="7712" width="50.7109375" style="56" customWidth="1"/>
    <col min="7713" max="7713" width="9.7109375" style="56" customWidth="1"/>
    <col min="7714" max="7714" width="10.7109375" style="56" customWidth="1"/>
    <col min="7715" max="7715" width="12.7109375" style="56" customWidth="1"/>
    <col min="7716" max="7717" width="16.7109375" style="56" customWidth="1"/>
    <col min="7718" max="7718" width="19.85546875" style="56" bestFit="1" customWidth="1"/>
    <col min="7719" max="7965" width="16" style="56"/>
    <col min="7966" max="7966" width="9.7109375" style="56" customWidth="1"/>
    <col min="7967" max="7967" width="3.7109375" style="56" customWidth="1"/>
    <col min="7968" max="7968" width="50.7109375" style="56" customWidth="1"/>
    <col min="7969" max="7969" width="9.7109375" style="56" customWidth="1"/>
    <col min="7970" max="7970" width="10.7109375" style="56" customWidth="1"/>
    <col min="7971" max="7971" width="12.7109375" style="56" customWidth="1"/>
    <col min="7972" max="7973" width="16.7109375" style="56" customWidth="1"/>
    <col min="7974" max="7974" width="19.85546875" style="56" bestFit="1" customWidth="1"/>
    <col min="7975" max="8221" width="16" style="56"/>
    <col min="8222" max="8222" width="9.7109375" style="56" customWidth="1"/>
    <col min="8223" max="8223" width="3.7109375" style="56" customWidth="1"/>
    <col min="8224" max="8224" width="50.7109375" style="56" customWidth="1"/>
    <col min="8225" max="8225" width="9.7109375" style="56" customWidth="1"/>
    <col min="8226" max="8226" width="10.7109375" style="56" customWidth="1"/>
    <col min="8227" max="8227" width="12.7109375" style="56" customWidth="1"/>
    <col min="8228" max="8229" width="16.7109375" style="56" customWidth="1"/>
    <col min="8230" max="8230" width="19.85546875" style="56" bestFit="1" customWidth="1"/>
    <col min="8231" max="8477" width="16" style="56"/>
    <col min="8478" max="8478" width="9.7109375" style="56" customWidth="1"/>
    <col min="8479" max="8479" width="3.7109375" style="56" customWidth="1"/>
    <col min="8480" max="8480" width="50.7109375" style="56" customWidth="1"/>
    <col min="8481" max="8481" width="9.7109375" style="56" customWidth="1"/>
    <col min="8482" max="8482" width="10.7109375" style="56" customWidth="1"/>
    <col min="8483" max="8483" width="12.7109375" style="56" customWidth="1"/>
    <col min="8484" max="8485" width="16.7109375" style="56" customWidth="1"/>
    <col min="8486" max="8486" width="19.85546875" style="56" bestFit="1" customWidth="1"/>
    <col min="8487" max="8733" width="16" style="56"/>
    <col min="8734" max="8734" width="9.7109375" style="56" customWidth="1"/>
    <col min="8735" max="8735" width="3.7109375" style="56" customWidth="1"/>
    <col min="8736" max="8736" width="50.7109375" style="56" customWidth="1"/>
    <col min="8737" max="8737" width="9.7109375" style="56" customWidth="1"/>
    <col min="8738" max="8738" width="10.7109375" style="56" customWidth="1"/>
    <col min="8739" max="8739" width="12.7109375" style="56" customWidth="1"/>
    <col min="8740" max="8741" width="16.7109375" style="56" customWidth="1"/>
    <col min="8742" max="8742" width="19.85546875" style="56" bestFit="1" customWidth="1"/>
    <col min="8743" max="8989" width="16" style="56"/>
    <col min="8990" max="8990" width="9.7109375" style="56" customWidth="1"/>
    <col min="8991" max="8991" width="3.7109375" style="56" customWidth="1"/>
    <col min="8992" max="8992" width="50.7109375" style="56" customWidth="1"/>
    <col min="8993" max="8993" width="9.7109375" style="56" customWidth="1"/>
    <col min="8994" max="8994" width="10.7109375" style="56" customWidth="1"/>
    <col min="8995" max="8995" width="12.7109375" style="56" customWidth="1"/>
    <col min="8996" max="8997" width="16.7109375" style="56" customWidth="1"/>
    <col min="8998" max="8998" width="19.85546875" style="56" bestFit="1" customWidth="1"/>
    <col min="8999" max="9245" width="16" style="56"/>
    <col min="9246" max="9246" width="9.7109375" style="56" customWidth="1"/>
    <col min="9247" max="9247" width="3.7109375" style="56" customWidth="1"/>
    <col min="9248" max="9248" width="50.7109375" style="56" customWidth="1"/>
    <col min="9249" max="9249" width="9.7109375" style="56" customWidth="1"/>
    <col min="9250" max="9250" width="10.7109375" style="56" customWidth="1"/>
    <col min="9251" max="9251" width="12.7109375" style="56" customWidth="1"/>
    <col min="9252" max="9253" width="16.7109375" style="56" customWidth="1"/>
    <col min="9254" max="9254" width="19.85546875" style="56" bestFit="1" customWidth="1"/>
    <col min="9255" max="9501" width="16" style="56"/>
    <col min="9502" max="9502" width="9.7109375" style="56" customWidth="1"/>
    <col min="9503" max="9503" width="3.7109375" style="56" customWidth="1"/>
    <col min="9504" max="9504" width="50.7109375" style="56" customWidth="1"/>
    <col min="9505" max="9505" width="9.7109375" style="56" customWidth="1"/>
    <col min="9506" max="9506" width="10.7109375" style="56" customWidth="1"/>
    <col min="9507" max="9507" width="12.7109375" style="56" customWidth="1"/>
    <col min="9508" max="9509" width="16.7109375" style="56" customWidth="1"/>
    <col min="9510" max="9510" width="19.85546875" style="56" bestFit="1" customWidth="1"/>
    <col min="9511" max="9757" width="16" style="56"/>
    <col min="9758" max="9758" width="9.7109375" style="56" customWidth="1"/>
    <col min="9759" max="9759" width="3.7109375" style="56" customWidth="1"/>
    <col min="9760" max="9760" width="50.7109375" style="56" customWidth="1"/>
    <col min="9761" max="9761" width="9.7109375" style="56" customWidth="1"/>
    <col min="9762" max="9762" width="10.7109375" style="56" customWidth="1"/>
    <col min="9763" max="9763" width="12.7109375" style="56" customWidth="1"/>
    <col min="9764" max="9765" width="16.7109375" style="56" customWidth="1"/>
    <col min="9766" max="9766" width="19.85546875" style="56" bestFit="1" customWidth="1"/>
    <col min="9767" max="10013" width="16" style="56"/>
    <col min="10014" max="10014" width="9.7109375" style="56" customWidth="1"/>
    <col min="10015" max="10015" width="3.7109375" style="56" customWidth="1"/>
    <col min="10016" max="10016" width="50.7109375" style="56" customWidth="1"/>
    <col min="10017" max="10017" width="9.7109375" style="56" customWidth="1"/>
    <col min="10018" max="10018" width="10.7109375" style="56" customWidth="1"/>
    <col min="10019" max="10019" width="12.7109375" style="56" customWidth="1"/>
    <col min="10020" max="10021" width="16.7109375" style="56" customWidth="1"/>
    <col min="10022" max="10022" width="19.85546875" style="56" bestFit="1" customWidth="1"/>
    <col min="10023" max="10269" width="16" style="56"/>
    <col min="10270" max="10270" width="9.7109375" style="56" customWidth="1"/>
    <col min="10271" max="10271" width="3.7109375" style="56" customWidth="1"/>
    <col min="10272" max="10272" width="50.7109375" style="56" customWidth="1"/>
    <col min="10273" max="10273" width="9.7109375" style="56" customWidth="1"/>
    <col min="10274" max="10274" width="10.7109375" style="56" customWidth="1"/>
    <col min="10275" max="10275" width="12.7109375" style="56" customWidth="1"/>
    <col min="10276" max="10277" width="16.7109375" style="56" customWidth="1"/>
    <col min="10278" max="10278" width="19.85546875" style="56" bestFit="1" customWidth="1"/>
    <col min="10279" max="10525" width="16" style="56"/>
    <col min="10526" max="10526" width="9.7109375" style="56" customWidth="1"/>
    <col min="10527" max="10527" width="3.7109375" style="56" customWidth="1"/>
    <col min="10528" max="10528" width="50.7109375" style="56" customWidth="1"/>
    <col min="10529" max="10529" width="9.7109375" style="56" customWidth="1"/>
    <col min="10530" max="10530" width="10.7109375" style="56" customWidth="1"/>
    <col min="10531" max="10531" width="12.7109375" style="56" customWidth="1"/>
    <col min="10532" max="10533" width="16.7109375" style="56" customWidth="1"/>
    <col min="10534" max="10534" width="19.85546875" style="56" bestFit="1" customWidth="1"/>
    <col min="10535" max="10781" width="16" style="56"/>
    <col min="10782" max="10782" width="9.7109375" style="56" customWidth="1"/>
    <col min="10783" max="10783" width="3.7109375" style="56" customWidth="1"/>
    <col min="10784" max="10784" width="50.7109375" style="56" customWidth="1"/>
    <col min="10785" max="10785" width="9.7109375" style="56" customWidth="1"/>
    <col min="10786" max="10786" width="10.7109375" style="56" customWidth="1"/>
    <col min="10787" max="10787" width="12.7109375" style="56" customWidth="1"/>
    <col min="10788" max="10789" width="16.7109375" style="56" customWidth="1"/>
    <col min="10790" max="10790" width="19.85546875" style="56" bestFit="1" customWidth="1"/>
    <col min="10791" max="11037" width="16" style="56"/>
    <col min="11038" max="11038" width="9.7109375" style="56" customWidth="1"/>
    <col min="11039" max="11039" width="3.7109375" style="56" customWidth="1"/>
    <col min="11040" max="11040" width="50.7109375" style="56" customWidth="1"/>
    <col min="11041" max="11041" width="9.7109375" style="56" customWidth="1"/>
    <col min="11042" max="11042" width="10.7109375" style="56" customWidth="1"/>
    <col min="11043" max="11043" width="12.7109375" style="56" customWidth="1"/>
    <col min="11044" max="11045" width="16.7109375" style="56" customWidth="1"/>
    <col min="11046" max="11046" width="19.85546875" style="56" bestFit="1" customWidth="1"/>
    <col min="11047" max="11293" width="16" style="56"/>
    <col min="11294" max="11294" width="9.7109375" style="56" customWidth="1"/>
    <col min="11295" max="11295" width="3.7109375" style="56" customWidth="1"/>
    <col min="11296" max="11296" width="50.7109375" style="56" customWidth="1"/>
    <col min="11297" max="11297" width="9.7109375" style="56" customWidth="1"/>
    <col min="11298" max="11298" width="10.7109375" style="56" customWidth="1"/>
    <col min="11299" max="11299" width="12.7109375" style="56" customWidth="1"/>
    <col min="11300" max="11301" width="16.7109375" style="56" customWidth="1"/>
    <col min="11302" max="11302" width="19.85546875" style="56" bestFit="1" customWidth="1"/>
    <col min="11303" max="11549" width="16" style="56"/>
    <col min="11550" max="11550" width="9.7109375" style="56" customWidth="1"/>
    <col min="11551" max="11551" width="3.7109375" style="56" customWidth="1"/>
    <col min="11552" max="11552" width="50.7109375" style="56" customWidth="1"/>
    <col min="11553" max="11553" width="9.7109375" style="56" customWidth="1"/>
    <col min="11554" max="11554" width="10.7109375" style="56" customWidth="1"/>
    <col min="11555" max="11555" width="12.7109375" style="56" customWidth="1"/>
    <col min="11556" max="11557" width="16.7109375" style="56" customWidth="1"/>
    <col min="11558" max="11558" width="19.85546875" style="56" bestFit="1" customWidth="1"/>
    <col min="11559" max="11805" width="16" style="56"/>
    <col min="11806" max="11806" width="9.7109375" style="56" customWidth="1"/>
    <col min="11807" max="11807" width="3.7109375" style="56" customWidth="1"/>
    <col min="11808" max="11808" width="50.7109375" style="56" customWidth="1"/>
    <col min="11809" max="11809" width="9.7109375" style="56" customWidth="1"/>
    <col min="11810" max="11810" width="10.7109375" style="56" customWidth="1"/>
    <col min="11811" max="11811" width="12.7109375" style="56" customWidth="1"/>
    <col min="11812" max="11813" width="16.7109375" style="56" customWidth="1"/>
    <col min="11814" max="11814" width="19.85546875" style="56" bestFit="1" customWidth="1"/>
    <col min="11815" max="12061" width="16" style="56"/>
    <col min="12062" max="12062" width="9.7109375" style="56" customWidth="1"/>
    <col min="12063" max="12063" width="3.7109375" style="56" customWidth="1"/>
    <col min="12064" max="12064" width="50.7109375" style="56" customWidth="1"/>
    <col min="12065" max="12065" width="9.7109375" style="56" customWidth="1"/>
    <col min="12066" max="12066" width="10.7109375" style="56" customWidth="1"/>
    <col min="12067" max="12067" width="12.7109375" style="56" customWidth="1"/>
    <col min="12068" max="12069" width="16.7109375" style="56" customWidth="1"/>
    <col min="12070" max="12070" width="19.85546875" style="56" bestFit="1" customWidth="1"/>
    <col min="12071" max="12317" width="16" style="56"/>
    <col min="12318" max="12318" width="9.7109375" style="56" customWidth="1"/>
    <col min="12319" max="12319" width="3.7109375" style="56" customWidth="1"/>
    <col min="12320" max="12320" width="50.7109375" style="56" customWidth="1"/>
    <col min="12321" max="12321" width="9.7109375" style="56" customWidth="1"/>
    <col min="12322" max="12322" width="10.7109375" style="56" customWidth="1"/>
    <col min="12323" max="12323" width="12.7109375" style="56" customWidth="1"/>
    <col min="12324" max="12325" width="16.7109375" style="56" customWidth="1"/>
    <col min="12326" max="12326" width="19.85546875" style="56" bestFit="1" customWidth="1"/>
    <col min="12327" max="12573" width="16" style="56"/>
    <col min="12574" max="12574" width="9.7109375" style="56" customWidth="1"/>
    <col min="12575" max="12575" width="3.7109375" style="56" customWidth="1"/>
    <col min="12576" max="12576" width="50.7109375" style="56" customWidth="1"/>
    <col min="12577" max="12577" width="9.7109375" style="56" customWidth="1"/>
    <col min="12578" max="12578" width="10.7109375" style="56" customWidth="1"/>
    <col min="12579" max="12579" width="12.7109375" style="56" customWidth="1"/>
    <col min="12580" max="12581" width="16.7109375" style="56" customWidth="1"/>
    <col min="12582" max="12582" width="19.85546875" style="56" bestFit="1" customWidth="1"/>
    <col min="12583" max="12829" width="16" style="56"/>
    <col min="12830" max="12830" width="9.7109375" style="56" customWidth="1"/>
    <col min="12831" max="12831" width="3.7109375" style="56" customWidth="1"/>
    <col min="12832" max="12832" width="50.7109375" style="56" customWidth="1"/>
    <col min="12833" max="12833" width="9.7109375" style="56" customWidth="1"/>
    <col min="12834" max="12834" width="10.7109375" style="56" customWidth="1"/>
    <col min="12835" max="12835" width="12.7109375" style="56" customWidth="1"/>
    <col min="12836" max="12837" width="16.7109375" style="56" customWidth="1"/>
    <col min="12838" max="12838" width="19.85546875" style="56" bestFit="1" customWidth="1"/>
    <col min="12839" max="13085" width="16" style="56"/>
    <col min="13086" max="13086" width="9.7109375" style="56" customWidth="1"/>
    <col min="13087" max="13087" width="3.7109375" style="56" customWidth="1"/>
    <col min="13088" max="13088" width="50.7109375" style="56" customWidth="1"/>
    <col min="13089" max="13089" width="9.7109375" style="56" customWidth="1"/>
    <col min="13090" max="13090" width="10.7109375" style="56" customWidth="1"/>
    <col min="13091" max="13091" width="12.7109375" style="56" customWidth="1"/>
    <col min="13092" max="13093" width="16.7109375" style="56" customWidth="1"/>
    <col min="13094" max="13094" width="19.85546875" style="56" bestFit="1" customWidth="1"/>
    <col min="13095" max="13341" width="16" style="56"/>
    <col min="13342" max="13342" width="9.7109375" style="56" customWidth="1"/>
    <col min="13343" max="13343" width="3.7109375" style="56" customWidth="1"/>
    <col min="13344" max="13344" width="50.7109375" style="56" customWidth="1"/>
    <col min="13345" max="13345" width="9.7109375" style="56" customWidth="1"/>
    <col min="13346" max="13346" width="10.7109375" style="56" customWidth="1"/>
    <col min="13347" max="13347" width="12.7109375" style="56" customWidth="1"/>
    <col min="13348" max="13349" width="16.7109375" style="56" customWidth="1"/>
    <col min="13350" max="13350" width="19.85546875" style="56" bestFit="1" customWidth="1"/>
    <col min="13351" max="13597" width="16" style="56"/>
    <col min="13598" max="13598" width="9.7109375" style="56" customWidth="1"/>
    <col min="13599" max="13599" width="3.7109375" style="56" customWidth="1"/>
    <col min="13600" max="13600" width="50.7109375" style="56" customWidth="1"/>
    <col min="13601" max="13601" width="9.7109375" style="56" customWidth="1"/>
    <col min="13602" max="13602" width="10.7109375" style="56" customWidth="1"/>
    <col min="13603" max="13603" width="12.7109375" style="56" customWidth="1"/>
    <col min="13604" max="13605" width="16.7109375" style="56" customWidth="1"/>
    <col min="13606" max="13606" width="19.85546875" style="56" bestFit="1" customWidth="1"/>
    <col min="13607" max="13853" width="16" style="56"/>
    <col min="13854" max="13854" width="9.7109375" style="56" customWidth="1"/>
    <col min="13855" max="13855" width="3.7109375" style="56" customWidth="1"/>
    <col min="13856" max="13856" width="50.7109375" style="56" customWidth="1"/>
    <col min="13857" max="13857" width="9.7109375" style="56" customWidth="1"/>
    <col min="13858" max="13858" width="10.7109375" style="56" customWidth="1"/>
    <col min="13859" max="13859" width="12.7109375" style="56" customWidth="1"/>
    <col min="13860" max="13861" width="16.7109375" style="56" customWidth="1"/>
    <col min="13862" max="13862" width="19.85546875" style="56" bestFit="1" customWidth="1"/>
    <col min="13863" max="14109" width="16" style="56"/>
    <col min="14110" max="14110" width="9.7109375" style="56" customWidth="1"/>
    <col min="14111" max="14111" width="3.7109375" style="56" customWidth="1"/>
    <col min="14112" max="14112" width="50.7109375" style="56" customWidth="1"/>
    <col min="14113" max="14113" width="9.7109375" style="56" customWidth="1"/>
    <col min="14114" max="14114" width="10.7109375" style="56" customWidth="1"/>
    <col min="14115" max="14115" width="12.7109375" style="56" customWidth="1"/>
    <col min="14116" max="14117" width="16.7109375" style="56" customWidth="1"/>
    <col min="14118" max="14118" width="19.85546875" style="56" bestFit="1" customWidth="1"/>
    <col min="14119" max="14365" width="16" style="56"/>
    <col min="14366" max="14366" width="9.7109375" style="56" customWidth="1"/>
    <col min="14367" max="14367" width="3.7109375" style="56" customWidth="1"/>
    <col min="14368" max="14368" width="50.7109375" style="56" customWidth="1"/>
    <col min="14369" max="14369" width="9.7109375" style="56" customWidth="1"/>
    <col min="14370" max="14370" width="10.7109375" style="56" customWidth="1"/>
    <col min="14371" max="14371" width="12.7109375" style="56" customWidth="1"/>
    <col min="14372" max="14373" width="16.7109375" style="56" customWidth="1"/>
    <col min="14374" max="14374" width="19.85546875" style="56" bestFit="1" customWidth="1"/>
    <col min="14375" max="14621" width="16" style="56"/>
    <col min="14622" max="14622" width="9.7109375" style="56" customWidth="1"/>
    <col min="14623" max="14623" width="3.7109375" style="56" customWidth="1"/>
    <col min="14624" max="14624" width="50.7109375" style="56" customWidth="1"/>
    <col min="14625" max="14625" width="9.7109375" style="56" customWidth="1"/>
    <col min="14626" max="14626" width="10.7109375" style="56" customWidth="1"/>
    <col min="14627" max="14627" width="12.7109375" style="56" customWidth="1"/>
    <col min="14628" max="14629" width="16.7109375" style="56" customWidth="1"/>
    <col min="14630" max="14630" width="19.85546875" style="56" bestFit="1" customWidth="1"/>
    <col min="14631" max="14877" width="16" style="56"/>
    <col min="14878" max="14878" width="9.7109375" style="56" customWidth="1"/>
    <col min="14879" max="14879" width="3.7109375" style="56" customWidth="1"/>
    <col min="14880" max="14880" width="50.7109375" style="56" customWidth="1"/>
    <col min="14881" max="14881" width="9.7109375" style="56" customWidth="1"/>
    <col min="14882" max="14882" width="10.7109375" style="56" customWidth="1"/>
    <col min="14883" max="14883" width="12.7109375" style="56" customWidth="1"/>
    <col min="14884" max="14885" width="16.7109375" style="56" customWidth="1"/>
    <col min="14886" max="14886" width="19.85546875" style="56" bestFit="1" customWidth="1"/>
    <col min="14887" max="15133" width="16" style="56"/>
    <col min="15134" max="15134" width="9.7109375" style="56" customWidth="1"/>
    <col min="15135" max="15135" width="3.7109375" style="56" customWidth="1"/>
    <col min="15136" max="15136" width="50.7109375" style="56" customWidth="1"/>
    <col min="15137" max="15137" width="9.7109375" style="56" customWidth="1"/>
    <col min="15138" max="15138" width="10.7109375" style="56" customWidth="1"/>
    <col min="15139" max="15139" width="12.7109375" style="56" customWidth="1"/>
    <col min="15140" max="15141" width="16.7109375" style="56" customWidth="1"/>
    <col min="15142" max="15142" width="19.85546875" style="56" bestFit="1" customWidth="1"/>
    <col min="15143" max="15389" width="16" style="56"/>
    <col min="15390" max="15390" width="9.7109375" style="56" customWidth="1"/>
    <col min="15391" max="15391" width="3.7109375" style="56" customWidth="1"/>
    <col min="15392" max="15392" width="50.7109375" style="56" customWidth="1"/>
    <col min="15393" max="15393" width="9.7109375" style="56" customWidth="1"/>
    <col min="15394" max="15394" width="10.7109375" style="56" customWidth="1"/>
    <col min="15395" max="15395" width="12.7109375" style="56" customWidth="1"/>
    <col min="15396" max="15397" width="16.7109375" style="56" customWidth="1"/>
    <col min="15398" max="15398" width="19.85546875" style="56" bestFit="1" customWidth="1"/>
    <col min="15399" max="15645" width="16" style="56"/>
    <col min="15646" max="15646" width="9.7109375" style="56" customWidth="1"/>
    <col min="15647" max="15647" width="3.7109375" style="56" customWidth="1"/>
    <col min="15648" max="15648" width="50.7109375" style="56" customWidth="1"/>
    <col min="15649" max="15649" width="9.7109375" style="56" customWidth="1"/>
    <col min="15650" max="15650" width="10.7109375" style="56" customWidth="1"/>
    <col min="15651" max="15651" width="12.7109375" style="56" customWidth="1"/>
    <col min="15652" max="15653" width="16.7109375" style="56" customWidth="1"/>
    <col min="15654" max="15654" width="19.85546875" style="56" bestFit="1" customWidth="1"/>
    <col min="15655" max="15901" width="16" style="56"/>
    <col min="15902" max="15902" width="9.7109375" style="56" customWidth="1"/>
    <col min="15903" max="15903" width="3.7109375" style="56" customWidth="1"/>
    <col min="15904" max="15904" width="50.7109375" style="56" customWidth="1"/>
    <col min="15905" max="15905" width="9.7109375" style="56" customWidth="1"/>
    <col min="15906" max="15906" width="10.7109375" style="56" customWidth="1"/>
    <col min="15907" max="15907" width="12.7109375" style="56" customWidth="1"/>
    <col min="15908" max="15909" width="16.7109375" style="56" customWidth="1"/>
    <col min="15910" max="15910" width="19.85546875" style="56" bestFit="1" customWidth="1"/>
    <col min="15911" max="16384" width="16" style="56"/>
  </cols>
  <sheetData>
    <row r="1" spans="1:7" ht="15.75" x14ac:dyDescent="0.25">
      <c r="A1" s="175" t="s">
        <v>136</v>
      </c>
      <c r="B1" s="176"/>
      <c r="C1" s="176"/>
      <c r="D1" s="176"/>
      <c r="E1" s="176"/>
      <c r="F1" s="54"/>
      <c r="G1" s="55" t="s">
        <v>0</v>
      </c>
    </row>
    <row r="2" spans="1:7" ht="12.75" customHeight="1" x14ac:dyDescent="0.25">
      <c r="A2" s="57" t="s">
        <v>137</v>
      </c>
      <c r="B2" s="58"/>
      <c r="C2" s="59"/>
      <c r="D2" s="60"/>
      <c r="E2" s="22"/>
      <c r="F2" s="61"/>
      <c r="G2" s="62" t="s">
        <v>2</v>
      </c>
    </row>
    <row r="3" spans="1:7" ht="12.75" customHeight="1" thickBot="1" x14ac:dyDescent="0.3">
      <c r="A3" s="57" t="s">
        <v>1</v>
      </c>
      <c r="B3" s="58"/>
      <c r="C3" s="59"/>
      <c r="D3" s="59"/>
      <c r="E3" s="63"/>
      <c r="F3" s="177"/>
      <c r="G3" s="178"/>
    </row>
    <row r="4" spans="1:7" s="68" customFormat="1" ht="18.95" customHeight="1" x14ac:dyDescent="0.25">
      <c r="A4" s="64"/>
      <c r="B4" s="65"/>
      <c r="C4" s="66"/>
      <c r="D4" s="66"/>
      <c r="E4" s="67"/>
      <c r="F4" s="173" t="s">
        <v>145</v>
      </c>
      <c r="G4" s="174"/>
    </row>
    <row r="5" spans="1:7" x14ac:dyDescent="0.25">
      <c r="A5" s="69" t="s">
        <v>3</v>
      </c>
      <c r="B5" s="70"/>
      <c r="C5" s="71"/>
      <c r="D5" s="72"/>
      <c r="E5" s="1"/>
      <c r="F5" s="171"/>
      <c r="G5" s="172"/>
    </row>
    <row r="6" spans="1:7" ht="12.75" customHeight="1" x14ac:dyDescent="0.25">
      <c r="A6" s="73"/>
      <c r="B6" s="74"/>
      <c r="C6" s="75"/>
      <c r="D6" s="76"/>
      <c r="E6" s="2"/>
      <c r="F6" s="77"/>
      <c r="G6" s="76"/>
    </row>
    <row r="7" spans="1:7" ht="12.75" customHeight="1" x14ac:dyDescent="0.25">
      <c r="A7" s="78" t="s">
        <v>4</v>
      </c>
      <c r="B7" s="79"/>
      <c r="C7" s="80" t="s">
        <v>5</v>
      </c>
      <c r="D7" s="81" t="s">
        <v>6</v>
      </c>
      <c r="E7" s="3" t="s">
        <v>7</v>
      </c>
      <c r="F7" s="82" t="s">
        <v>8</v>
      </c>
      <c r="G7" s="81" t="s">
        <v>9</v>
      </c>
    </row>
    <row r="8" spans="1:7" ht="12.75" customHeight="1" x14ac:dyDescent="0.25">
      <c r="A8" s="83"/>
      <c r="B8" s="84"/>
      <c r="C8" s="85"/>
      <c r="D8" s="86"/>
      <c r="E8" s="4"/>
      <c r="F8" s="82"/>
      <c r="G8" s="81"/>
    </row>
    <row r="9" spans="1:7" x14ac:dyDescent="0.25">
      <c r="A9" s="87"/>
      <c r="B9" s="74"/>
      <c r="C9" s="88"/>
      <c r="D9" s="76"/>
      <c r="E9" s="3"/>
      <c r="F9" s="77"/>
      <c r="G9" s="76"/>
    </row>
    <row r="10" spans="1:7" x14ac:dyDescent="0.25">
      <c r="A10" s="57"/>
      <c r="B10" s="79"/>
      <c r="C10" s="89" t="s">
        <v>10</v>
      </c>
      <c r="D10" s="81"/>
      <c r="E10" s="3"/>
      <c r="F10" s="82"/>
      <c r="G10" s="81"/>
    </row>
    <row r="11" spans="1:7" x14ac:dyDescent="0.25">
      <c r="A11" s="57"/>
      <c r="B11" s="79"/>
      <c r="C11" s="59"/>
      <c r="D11" s="81"/>
      <c r="E11" s="3"/>
      <c r="F11" s="82"/>
      <c r="G11" s="81"/>
    </row>
    <row r="12" spans="1:7" ht="24" x14ac:dyDescent="0.25">
      <c r="A12" s="57" t="s">
        <v>11</v>
      </c>
      <c r="B12" s="79"/>
      <c r="C12" s="90" t="s">
        <v>12</v>
      </c>
      <c r="D12" s="81"/>
      <c r="E12" s="3"/>
      <c r="F12" s="82"/>
      <c r="G12" s="81"/>
    </row>
    <row r="13" spans="1:7" x14ac:dyDescent="0.25">
      <c r="A13" s="57"/>
      <c r="B13" s="91"/>
      <c r="C13" s="92"/>
      <c r="D13" s="81"/>
      <c r="E13" s="3"/>
      <c r="F13" s="82"/>
      <c r="G13" s="81"/>
    </row>
    <row r="14" spans="1:7" x14ac:dyDescent="0.25">
      <c r="A14" s="57" t="s">
        <v>13</v>
      </c>
      <c r="B14" s="91"/>
      <c r="C14" s="92" t="s">
        <v>14</v>
      </c>
      <c r="D14" s="81" t="s">
        <v>15</v>
      </c>
      <c r="E14" s="3">
        <v>1</v>
      </c>
      <c r="F14" s="50"/>
      <c r="G14" s="40">
        <f t="shared" ref="G14" si="0">ROUND($E14*F14,2)</f>
        <v>0</v>
      </c>
    </row>
    <row r="15" spans="1:7" x14ac:dyDescent="0.25">
      <c r="A15" s="57"/>
      <c r="B15" s="91"/>
      <c r="C15" s="92" t="s">
        <v>16</v>
      </c>
      <c r="D15" s="81"/>
      <c r="E15" s="3"/>
      <c r="F15" s="93"/>
      <c r="G15" s="81"/>
    </row>
    <row r="16" spans="1:7" x14ac:dyDescent="0.25">
      <c r="A16" s="57"/>
      <c r="B16" s="79" t="s">
        <v>17</v>
      </c>
      <c r="C16" s="92" t="s">
        <v>151</v>
      </c>
      <c r="D16" s="81"/>
      <c r="E16" s="3"/>
      <c r="F16" s="93"/>
      <c r="G16" s="81"/>
    </row>
    <row r="17" spans="1:7" x14ac:dyDescent="0.25">
      <c r="A17" s="57"/>
      <c r="B17" s="79" t="s">
        <v>20</v>
      </c>
      <c r="C17" s="92" t="s">
        <v>148</v>
      </c>
      <c r="D17" s="81"/>
      <c r="E17" s="3"/>
      <c r="F17" s="93"/>
      <c r="G17" s="81"/>
    </row>
    <row r="18" spans="1:7" x14ac:dyDescent="0.25">
      <c r="A18" s="57"/>
      <c r="B18" s="79" t="s">
        <v>30</v>
      </c>
      <c r="C18" s="92" t="s">
        <v>152</v>
      </c>
      <c r="D18" s="81"/>
      <c r="E18" s="3"/>
      <c r="F18" s="93"/>
      <c r="G18" s="81"/>
    </row>
    <row r="19" spans="1:7" x14ac:dyDescent="0.25">
      <c r="A19" s="57"/>
      <c r="B19" s="91"/>
      <c r="C19" s="92"/>
      <c r="D19" s="81"/>
      <c r="E19" s="3"/>
      <c r="F19" s="93"/>
      <c r="G19" s="81"/>
    </row>
    <row r="20" spans="1:7" x14ac:dyDescent="0.25">
      <c r="A20" s="57" t="s">
        <v>146</v>
      </c>
      <c r="B20" s="91"/>
      <c r="C20" s="92" t="s">
        <v>150</v>
      </c>
      <c r="D20" s="81"/>
      <c r="E20" s="3"/>
      <c r="F20" s="93"/>
      <c r="G20" s="81"/>
    </row>
    <row r="21" spans="1:7" x14ac:dyDescent="0.25">
      <c r="A21" s="57"/>
      <c r="B21" s="91"/>
      <c r="C21" s="92" t="s">
        <v>149</v>
      </c>
      <c r="D21" s="81"/>
      <c r="E21" s="3"/>
      <c r="F21" s="93"/>
      <c r="G21" s="81"/>
    </row>
    <row r="22" spans="1:7" x14ac:dyDescent="0.25">
      <c r="A22" s="57"/>
      <c r="B22" s="91"/>
      <c r="C22" s="92"/>
      <c r="D22" s="81"/>
      <c r="E22" s="3"/>
      <c r="F22" s="93"/>
      <c r="G22" s="81"/>
    </row>
    <row r="23" spans="1:7" x14ac:dyDescent="0.25">
      <c r="A23" s="57"/>
      <c r="B23" s="79" t="s">
        <v>17</v>
      </c>
      <c r="C23" s="92" t="s">
        <v>18</v>
      </c>
      <c r="D23" s="81"/>
      <c r="E23" s="3"/>
      <c r="F23" s="93"/>
      <c r="G23" s="81"/>
    </row>
    <row r="24" spans="1:7" x14ac:dyDescent="0.25">
      <c r="A24" s="57"/>
      <c r="B24" s="79"/>
      <c r="C24" s="92" t="s">
        <v>138</v>
      </c>
      <c r="D24" s="81" t="s">
        <v>19</v>
      </c>
      <c r="E24" s="3">
        <v>1</v>
      </c>
      <c r="F24" s="50"/>
      <c r="G24" s="40">
        <f t="shared" ref="G24:G25" si="1">ROUND($E24*F24,2)</f>
        <v>0</v>
      </c>
    </row>
    <row r="25" spans="1:7" x14ac:dyDescent="0.25">
      <c r="A25" s="57"/>
      <c r="B25" s="79"/>
      <c r="C25" s="92" t="s">
        <v>139</v>
      </c>
      <c r="D25" s="81" t="s">
        <v>19</v>
      </c>
      <c r="E25" s="3">
        <v>1</v>
      </c>
      <c r="F25" s="50"/>
      <c r="G25" s="40">
        <f t="shared" si="1"/>
        <v>0</v>
      </c>
    </row>
    <row r="26" spans="1:7" x14ac:dyDescent="0.25">
      <c r="A26" s="57"/>
      <c r="B26" s="79"/>
      <c r="C26" s="92"/>
      <c r="D26" s="81"/>
      <c r="E26" s="3"/>
      <c r="F26" s="93"/>
      <c r="G26" s="81"/>
    </row>
    <row r="27" spans="1:7" x14ac:dyDescent="0.25">
      <c r="A27" s="57"/>
      <c r="B27" s="79"/>
      <c r="C27" s="92"/>
      <c r="D27" s="81"/>
      <c r="E27" s="3"/>
      <c r="F27" s="93"/>
      <c r="G27" s="81"/>
    </row>
    <row r="28" spans="1:7" x14ac:dyDescent="0.25">
      <c r="A28" s="57"/>
      <c r="B28" s="79" t="s">
        <v>20</v>
      </c>
      <c r="C28" s="92" t="s">
        <v>21</v>
      </c>
      <c r="D28" s="81"/>
      <c r="E28" s="3"/>
      <c r="F28" s="93"/>
      <c r="G28" s="81"/>
    </row>
    <row r="29" spans="1:7" x14ac:dyDescent="0.25">
      <c r="A29" s="57"/>
      <c r="B29" s="79"/>
      <c r="C29" s="92" t="s">
        <v>140</v>
      </c>
      <c r="D29" s="81" t="s">
        <v>19</v>
      </c>
      <c r="E29" s="3">
        <v>1</v>
      </c>
      <c r="F29" s="50"/>
      <c r="G29" s="40">
        <f t="shared" ref="G29:G32" si="2">ROUND($E29*F29,2)</f>
        <v>0</v>
      </c>
    </row>
    <row r="30" spans="1:7" x14ac:dyDescent="0.25">
      <c r="A30" s="57"/>
      <c r="B30" s="79"/>
      <c r="C30" s="92" t="s">
        <v>141</v>
      </c>
      <c r="D30" s="81" t="s">
        <v>19</v>
      </c>
      <c r="E30" s="3">
        <v>1</v>
      </c>
      <c r="F30" s="50"/>
      <c r="G30" s="40">
        <f t="shared" si="2"/>
        <v>0</v>
      </c>
    </row>
    <row r="31" spans="1:7" x14ac:dyDescent="0.25">
      <c r="A31" s="57"/>
      <c r="B31" s="79"/>
      <c r="C31" s="92" t="s">
        <v>143</v>
      </c>
      <c r="D31" s="81" t="s">
        <v>19</v>
      </c>
      <c r="E31" s="3">
        <v>1</v>
      </c>
      <c r="F31" s="50"/>
      <c r="G31" s="40">
        <f t="shared" si="2"/>
        <v>0</v>
      </c>
    </row>
    <row r="32" spans="1:7" x14ac:dyDescent="0.25">
      <c r="A32" s="57"/>
      <c r="B32" s="79"/>
      <c r="C32" s="92" t="s">
        <v>142</v>
      </c>
      <c r="D32" s="81" t="s">
        <v>19</v>
      </c>
      <c r="E32" s="3">
        <v>1</v>
      </c>
      <c r="F32" s="50"/>
      <c r="G32" s="40">
        <f t="shared" si="2"/>
        <v>0</v>
      </c>
    </row>
    <row r="33" spans="1:7" x14ac:dyDescent="0.25">
      <c r="A33" s="57"/>
      <c r="B33" s="79"/>
      <c r="C33" s="92" t="s">
        <v>172</v>
      </c>
      <c r="D33" s="81" t="s">
        <v>19</v>
      </c>
      <c r="E33" s="3">
        <v>1</v>
      </c>
      <c r="F33" s="50"/>
      <c r="G33" s="40">
        <f t="shared" ref="G33" si="3">ROUND($E33*F33,2)</f>
        <v>0</v>
      </c>
    </row>
    <row r="34" spans="1:7" x14ac:dyDescent="0.25">
      <c r="A34" s="57"/>
      <c r="B34" s="79"/>
      <c r="C34" s="92"/>
      <c r="D34" s="81"/>
      <c r="E34" s="3"/>
      <c r="F34" s="93"/>
      <c r="G34" s="81"/>
    </row>
    <row r="35" spans="1:7" ht="24" x14ac:dyDescent="0.25">
      <c r="A35" s="57" t="s">
        <v>147</v>
      </c>
      <c r="B35" s="79" t="s">
        <v>17</v>
      </c>
      <c r="C35" s="92" t="s">
        <v>22</v>
      </c>
      <c r="D35" s="81" t="s">
        <v>23</v>
      </c>
      <c r="E35" s="3">
        <v>1</v>
      </c>
      <c r="F35" s="94">
        <v>15000</v>
      </c>
      <c r="G35" s="40">
        <f t="shared" ref="G35" si="4">ROUND($E35*F35,2)</f>
        <v>15000</v>
      </c>
    </row>
    <row r="36" spans="1:7" x14ac:dyDescent="0.25">
      <c r="A36" s="95"/>
      <c r="B36" s="96"/>
      <c r="C36" s="92"/>
      <c r="D36" s="81"/>
      <c r="E36" s="3"/>
      <c r="F36" s="94"/>
      <c r="G36" s="81"/>
    </row>
    <row r="37" spans="1:7" ht="24" x14ac:dyDescent="0.25">
      <c r="A37" s="57"/>
      <c r="B37" s="79" t="s">
        <v>20</v>
      </c>
      <c r="C37" s="92" t="s">
        <v>153</v>
      </c>
      <c r="D37" s="81" t="s">
        <v>24</v>
      </c>
      <c r="E37" s="46">
        <f>SUM(G35)</f>
        <v>15000</v>
      </c>
      <c r="F37" s="51"/>
      <c r="G37" s="40">
        <f t="shared" ref="G37" si="5">ROUND($E37*F37,2)</f>
        <v>0</v>
      </c>
    </row>
    <row r="38" spans="1:7" x14ac:dyDescent="0.25">
      <c r="A38" s="57"/>
      <c r="B38" s="79"/>
      <c r="C38" s="92"/>
      <c r="D38" s="81"/>
      <c r="E38" s="3"/>
      <c r="F38" s="94"/>
      <c r="G38" s="81"/>
    </row>
    <row r="39" spans="1:7" x14ac:dyDescent="0.25">
      <c r="A39" s="57" t="s">
        <v>25</v>
      </c>
      <c r="B39" s="79"/>
      <c r="C39" s="92" t="s">
        <v>26</v>
      </c>
      <c r="D39" s="81"/>
      <c r="E39" s="3"/>
      <c r="F39" s="94"/>
      <c r="G39" s="81"/>
    </row>
    <row r="40" spans="1:7" ht="24" x14ac:dyDescent="0.25">
      <c r="A40" s="57"/>
      <c r="B40" s="79"/>
      <c r="C40" s="92" t="s">
        <v>27</v>
      </c>
      <c r="D40" s="97"/>
      <c r="E40" s="3"/>
      <c r="F40" s="94"/>
      <c r="G40" s="81"/>
    </row>
    <row r="41" spans="1:7" x14ac:dyDescent="0.25">
      <c r="A41" s="57"/>
      <c r="B41" s="79"/>
      <c r="C41" s="92"/>
      <c r="D41" s="81"/>
      <c r="E41" s="3"/>
      <c r="F41" s="94"/>
      <c r="G41" s="81"/>
    </row>
    <row r="42" spans="1:7" x14ac:dyDescent="0.25">
      <c r="A42" s="57"/>
      <c r="B42" s="79" t="s">
        <v>17</v>
      </c>
      <c r="C42" s="92" t="s">
        <v>28</v>
      </c>
      <c r="D42" s="81" t="s">
        <v>23</v>
      </c>
      <c r="E42" s="3">
        <v>1</v>
      </c>
      <c r="F42" s="94">
        <v>15000</v>
      </c>
      <c r="G42" s="40">
        <f t="shared" ref="G42" si="6">ROUND($E42*F42,2)</f>
        <v>15000</v>
      </c>
    </row>
    <row r="43" spans="1:7" x14ac:dyDescent="0.25">
      <c r="A43" s="57"/>
      <c r="B43" s="79"/>
      <c r="C43" s="92"/>
      <c r="D43" s="81"/>
      <c r="E43" s="3"/>
      <c r="F43" s="94"/>
      <c r="G43" s="81"/>
    </row>
    <row r="44" spans="1:7" x14ac:dyDescent="0.25">
      <c r="A44" s="57"/>
      <c r="B44" s="79" t="s">
        <v>20</v>
      </c>
      <c r="C44" s="92" t="s">
        <v>29</v>
      </c>
      <c r="D44" s="81" t="s">
        <v>23</v>
      </c>
      <c r="E44" s="3">
        <v>1</v>
      </c>
      <c r="F44" s="94">
        <v>10000</v>
      </c>
      <c r="G44" s="40">
        <f t="shared" ref="G44" si="7">ROUND($E44*F44,2)</f>
        <v>10000</v>
      </c>
    </row>
    <row r="45" spans="1:7" x14ac:dyDescent="0.25">
      <c r="A45" s="57"/>
      <c r="B45" s="79"/>
      <c r="C45" s="92"/>
      <c r="D45" s="81"/>
      <c r="E45" s="3"/>
      <c r="F45" s="94"/>
      <c r="G45" s="81"/>
    </row>
    <row r="46" spans="1:7" ht="24" x14ac:dyDescent="0.25">
      <c r="A46" s="57"/>
      <c r="B46" s="79" t="s">
        <v>30</v>
      </c>
      <c r="C46" s="92" t="s">
        <v>160</v>
      </c>
      <c r="D46" s="81" t="s">
        <v>24</v>
      </c>
      <c r="E46" s="46">
        <f>SUM(G42:G44)</f>
        <v>25000</v>
      </c>
      <c r="F46" s="51"/>
      <c r="G46" s="40">
        <f t="shared" ref="G46" si="8">ROUND($E46*F46,2)</f>
        <v>0</v>
      </c>
    </row>
    <row r="47" spans="1:7" x14ac:dyDescent="0.25">
      <c r="A47" s="57"/>
      <c r="B47" s="79"/>
      <c r="C47" s="92"/>
      <c r="D47" s="81"/>
      <c r="E47" s="3"/>
      <c r="F47" s="82"/>
      <c r="G47" s="81"/>
    </row>
    <row r="48" spans="1:7" x14ac:dyDescent="0.25">
      <c r="A48" s="57"/>
      <c r="B48" s="79"/>
      <c r="C48" s="92" t="s">
        <v>31</v>
      </c>
      <c r="D48" s="81"/>
      <c r="E48" s="3"/>
      <c r="F48" s="82"/>
      <c r="G48" s="81"/>
    </row>
    <row r="49" spans="1:7" ht="24" customHeight="1" x14ac:dyDescent="0.25">
      <c r="A49" s="57"/>
      <c r="B49" s="79"/>
      <c r="C49" s="92" t="s">
        <v>144</v>
      </c>
      <c r="D49" s="81"/>
      <c r="E49" s="3"/>
      <c r="F49" s="82"/>
      <c r="G49" s="81"/>
    </row>
    <row r="50" spans="1:7" x14ac:dyDescent="0.25">
      <c r="A50" s="57"/>
      <c r="B50" s="79"/>
      <c r="C50" s="92"/>
      <c r="D50" s="81"/>
      <c r="E50" s="3"/>
      <c r="F50" s="82"/>
      <c r="G50" s="81"/>
    </row>
    <row r="51" spans="1:7" ht="24" x14ac:dyDescent="0.25">
      <c r="A51" s="57"/>
      <c r="B51" s="79"/>
      <c r="C51" s="92" t="s">
        <v>32</v>
      </c>
      <c r="D51" s="81"/>
      <c r="E51" s="3"/>
      <c r="F51" s="82"/>
      <c r="G51" s="81"/>
    </row>
    <row r="52" spans="1:7" x14ac:dyDescent="0.25">
      <c r="A52" s="57"/>
      <c r="B52" s="79"/>
      <c r="C52" s="92"/>
      <c r="D52" s="81"/>
      <c r="E52" s="3"/>
      <c r="F52" s="82"/>
      <c r="G52" s="81"/>
    </row>
    <row r="53" spans="1:7" ht="36" x14ac:dyDescent="0.25">
      <c r="A53" s="57"/>
      <c r="B53" s="79"/>
      <c r="C53" s="92" t="s">
        <v>33</v>
      </c>
      <c r="D53" s="81"/>
      <c r="E53" s="3"/>
      <c r="F53" s="82"/>
      <c r="G53" s="81"/>
    </row>
    <row r="54" spans="1:7" x14ac:dyDescent="0.25">
      <c r="A54" s="57"/>
      <c r="B54" s="79"/>
      <c r="C54" s="92"/>
      <c r="D54" s="81"/>
      <c r="E54" s="3"/>
      <c r="F54" s="82"/>
      <c r="G54" s="81"/>
    </row>
    <row r="55" spans="1:7" ht="24" x14ac:dyDescent="0.25">
      <c r="A55" s="57"/>
      <c r="B55" s="79"/>
      <c r="C55" s="92" t="s">
        <v>34</v>
      </c>
      <c r="D55" s="81"/>
      <c r="E55" s="3"/>
      <c r="F55" s="82"/>
      <c r="G55" s="81"/>
    </row>
    <row r="56" spans="1:7" x14ac:dyDescent="0.25">
      <c r="A56" s="57"/>
      <c r="B56" s="79"/>
      <c r="C56" s="92"/>
      <c r="D56" s="81"/>
      <c r="E56" s="3"/>
      <c r="F56" s="82"/>
      <c r="G56" s="81"/>
    </row>
    <row r="57" spans="1:7" x14ac:dyDescent="0.25">
      <c r="A57" s="98"/>
      <c r="B57" s="84"/>
      <c r="C57" s="92"/>
      <c r="D57" s="81"/>
      <c r="E57" s="4"/>
      <c r="F57" s="99"/>
      <c r="G57" s="86"/>
    </row>
    <row r="58" spans="1:7" x14ac:dyDescent="0.25">
      <c r="A58" s="87"/>
      <c r="B58" s="74"/>
      <c r="C58" s="75"/>
      <c r="D58" s="54"/>
      <c r="E58" s="5"/>
      <c r="F58" s="77"/>
      <c r="G58" s="41">
        <f>SUM(G11:G56)</f>
        <v>40000</v>
      </c>
    </row>
    <row r="59" spans="1:7" x14ac:dyDescent="0.25">
      <c r="A59" s="98"/>
      <c r="B59" s="84"/>
      <c r="C59" s="71" t="s">
        <v>35</v>
      </c>
      <c r="D59" s="72"/>
      <c r="E59" s="1"/>
      <c r="F59" s="99"/>
      <c r="G59" s="86"/>
    </row>
    <row r="60" spans="1:7" x14ac:dyDescent="0.25">
      <c r="A60" s="87" t="str">
        <f>A2</f>
        <v>CONTRACT N3TC/RM-2025-601: Cedara IC to Hidcote_N3-4 km 1.6 to N3-4 km 61.6</v>
      </c>
      <c r="B60" s="100"/>
      <c r="C60" s="88"/>
      <c r="D60" s="54"/>
      <c r="E60" s="43"/>
      <c r="F60" s="101"/>
      <c r="G60" s="55" t="s">
        <v>0</v>
      </c>
    </row>
    <row r="61" spans="1:7" ht="12.75" customHeight="1" x14ac:dyDescent="0.25">
      <c r="A61" s="78" t="str">
        <f>A3</f>
        <v>MOWING, CUTTING AND REMOVAL OF VEGETATION ON THE N3 – PACKAGE 1</v>
      </c>
      <c r="B61" s="102"/>
      <c r="C61" s="92"/>
      <c r="D61" s="92"/>
      <c r="E61" s="103"/>
      <c r="F61" s="104"/>
      <c r="G61" s="62" t="s">
        <v>2</v>
      </c>
    </row>
    <row r="62" spans="1:7" ht="12.75" customHeight="1" x14ac:dyDescent="0.25">
      <c r="A62" s="78"/>
      <c r="B62" s="102"/>
      <c r="C62" s="92"/>
      <c r="D62" s="92"/>
      <c r="E62" s="103"/>
      <c r="F62" s="104"/>
      <c r="G62" s="105"/>
    </row>
    <row r="63" spans="1:7" x14ac:dyDescent="0.25">
      <c r="A63" s="57" t="s">
        <v>36</v>
      </c>
      <c r="B63" s="79"/>
      <c r="C63" s="59"/>
      <c r="D63" s="60"/>
      <c r="E63" s="6"/>
      <c r="F63" s="104"/>
      <c r="G63" s="105"/>
    </row>
    <row r="64" spans="1:7" x14ac:dyDescent="0.25">
      <c r="A64" s="98"/>
      <c r="B64" s="84"/>
      <c r="C64" s="71"/>
      <c r="D64" s="72"/>
      <c r="E64" s="1"/>
      <c r="F64" s="106"/>
      <c r="G64" s="107"/>
    </row>
    <row r="65" spans="1:7" x14ac:dyDescent="0.25">
      <c r="A65" s="108"/>
      <c r="B65" s="74"/>
      <c r="C65" s="75"/>
      <c r="D65" s="76"/>
      <c r="E65" s="2"/>
      <c r="F65" s="77"/>
      <c r="G65" s="109"/>
    </row>
    <row r="66" spans="1:7" x14ac:dyDescent="0.25">
      <c r="A66" s="110" t="s">
        <v>4</v>
      </c>
      <c r="B66" s="79"/>
      <c r="C66" s="80" t="s">
        <v>5</v>
      </c>
      <c r="D66" s="81" t="s">
        <v>6</v>
      </c>
      <c r="E66" s="3" t="s">
        <v>7</v>
      </c>
      <c r="F66" s="82" t="s">
        <v>8</v>
      </c>
      <c r="G66" s="111" t="s">
        <v>9</v>
      </c>
    </row>
    <row r="67" spans="1:7" x14ac:dyDescent="0.25">
      <c r="A67" s="112"/>
      <c r="B67" s="84"/>
      <c r="C67" s="85"/>
      <c r="D67" s="86"/>
      <c r="E67" s="4"/>
      <c r="F67" s="99"/>
      <c r="G67" s="113"/>
    </row>
    <row r="68" spans="1:7" x14ac:dyDescent="0.25">
      <c r="A68" s="114"/>
      <c r="B68" s="74"/>
      <c r="C68" s="115"/>
      <c r="D68" s="76"/>
      <c r="E68" s="2"/>
      <c r="F68" s="77"/>
      <c r="G68" s="109"/>
    </row>
    <row r="69" spans="1:7" x14ac:dyDescent="0.25">
      <c r="A69" s="116"/>
      <c r="B69" s="79"/>
      <c r="C69" s="92" t="s">
        <v>37</v>
      </c>
      <c r="D69" s="81"/>
      <c r="E69" s="3"/>
      <c r="F69" s="82"/>
      <c r="G69" s="23">
        <f t="shared" ref="G69" si="9">G58</f>
        <v>40000</v>
      </c>
    </row>
    <row r="70" spans="1:7" x14ac:dyDescent="0.25">
      <c r="A70" s="117"/>
      <c r="B70" s="84"/>
      <c r="C70" s="118"/>
      <c r="D70" s="86"/>
      <c r="E70" s="4"/>
      <c r="F70" s="99"/>
      <c r="G70" s="113"/>
    </row>
    <row r="71" spans="1:7" x14ac:dyDescent="0.25">
      <c r="A71" s="116"/>
      <c r="B71" s="79"/>
      <c r="C71" s="92"/>
      <c r="D71" s="81"/>
      <c r="E71" s="3"/>
      <c r="F71" s="77"/>
      <c r="G71" s="109"/>
    </row>
    <row r="72" spans="1:7" x14ac:dyDescent="0.25">
      <c r="A72" s="116" t="s">
        <v>38</v>
      </c>
      <c r="B72" s="79"/>
      <c r="C72" s="90" t="s">
        <v>39</v>
      </c>
      <c r="D72" s="81"/>
      <c r="E72" s="3"/>
      <c r="F72" s="82"/>
      <c r="G72" s="111"/>
    </row>
    <row r="73" spans="1:7" x14ac:dyDescent="0.25">
      <c r="A73" s="116"/>
      <c r="B73" s="91"/>
      <c r="C73" s="92"/>
      <c r="D73" s="97"/>
      <c r="E73" s="3"/>
      <c r="F73" s="82"/>
      <c r="G73" s="111"/>
    </row>
    <row r="74" spans="1:7" x14ac:dyDescent="0.25">
      <c r="A74" s="116" t="s">
        <v>40</v>
      </c>
      <c r="B74" s="91"/>
      <c r="C74" s="92" t="s">
        <v>41</v>
      </c>
      <c r="D74" s="81"/>
      <c r="E74" s="3"/>
      <c r="F74" s="82"/>
      <c r="G74" s="111"/>
    </row>
    <row r="75" spans="1:7" x14ac:dyDescent="0.25">
      <c r="A75" s="116"/>
      <c r="B75" s="79" t="s">
        <v>17</v>
      </c>
      <c r="C75" s="92" t="s">
        <v>42</v>
      </c>
      <c r="D75" s="81" t="s">
        <v>15</v>
      </c>
      <c r="E75" s="3">
        <v>1</v>
      </c>
      <c r="F75" s="52"/>
      <c r="G75" s="23">
        <f t="shared" ref="G75" si="10">ROUND($E75*F75,2)</f>
        <v>0</v>
      </c>
    </row>
    <row r="76" spans="1:7" x14ac:dyDescent="0.25">
      <c r="A76" s="116"/>
      <c r="B76" s="79"/>
      <c r="C76" s="92"/>
      <c r="D76" s="81"/>
      <c r="E76" s="3"/>
      <c r="F76" s="82"/>
      <c r="G76" s="111"/>
    </row>
    <row r="77" spans="1:7" ht="36" x14ac:dyDescent="0.25">
      <c r="A77" s="119"/>
      <c r="B77" s="79"/>
      <c r="C77" s="92" t="s">
        <v>154</v>
      </c>
      <c r="D77" s="81"/>
      <c r="E77" s="3"/>
      <c r="F77" s="82"/>
      <c r="G77" s="111"/>
    </row>
    <row r="78" spans="1:7" x14ac:dyDescent="0.25">
      <c r="A78" s="119"/>
      <c r="B78" s="79"/>
      <c r="C78" s="92"/>
      <c r="D78" s="81"/>
      <c r="E78" s="3"/>
      <c r="F78" s="82"/>
      <c r="G78" s="111"/>
    </row>
    <row r="79" spans="1:7" ht="36" x14ac:dyDescent="0.25">
      <c r="A79" s="119"/>
      <c r="B79" s="79"/>
      <c r="C79" s="92" t="s">
        <v>43</v>
      </c>
      <c r="D79" s="81"/>
      <c r="E79" s="3"/>
      <c r="F79" s="82"/>
      <c r="G79" s="111"/>
    </row>
    <row r="80" spans="1:7" x14ac:dyDescent="0.25">
      <c r="A80" s="119"/>
      <c r="B80" s="79"/>
      <c r="C80" s="92"/>
      <c r="D80" s="81"/>
      <c r="E80" s="3"/>
      <c r="F80" s="82"/>
      <c r="G80" s="111"/>
    </row>
    <row r="81" spans="1:7" ht="36" x14ac:dyDescent="0.25">
      <c r="A81" s="119"/>
      <c r="B81" s="79"/>
      <c r="C81" s="92" t="s">
        <v>155</v>
      </c>
      <c r="D81" s="81"/>
      <c r="E81" s="3"/>
      <c r="F81" s="82"/>
      <c r="G81" s="111"/>
    </row>
    <row r="82" spans="1:7" x14ac:dyDescent="0.25">
      <c r="A82" s="119"/>
      <c r="B82" s="79"/>
      <c r="C82" s="92"/>
      <c r="D82" s="81"/>
      <c r="E82" s="3"/>
      <c r="F82" s="82"/>
      <c r="G82" s="111"/>
    </row>
    <row r="83" spans="1:7" ht="24" x14ac:dyDescent="0.25">
      <c r="A83" s="119"/>
      <c r="B83" s="79"/>
      <c r="C83" s="92" t="s">
        <v>156</v>
      </c>
      <c r="D83" s="81"/>
      <c r="E83" s="3"/>
      <c r="F83" s="82"/>
      <c r="G83" s="111"/>
    </row>
    <row r="84" spans="1:7" x14ac:dyDescent="0.25">
      <c r="A84" s="119"/>
      <c r="B84" s="79"/>
      <c r="C84" s="92"/>
      <c r="D84" s="81"/>
      <c r="E84" s="3"/>
      <c r="F84" s="82"/>
      <c r="G84" s="111"/>
    </row>
    <row r="85" spans="1:7" ht="24" x14ac:dyDescent="0.25">
      <c r="A85" s="119"/>
      <c r="B85" s="79"/>
      <c r="C85" s="92" t="s">
        <v>44</v>
      </c>
      <c r="D85" s="81"/>
      <c r="E85" s="3"/>
      <c r="F85" s="82"/>
      <c r="G85" s="111"/>
    </row>
    <row r="86" spans="1:7" ht="36" x14ac:dyDescent="0.25">
      <c r="A86" s="119"/>
      <c r="B86" s="79"/>
      <c r="C86" s="92" t="s">
        <v>45</v>
      </c>
      <c r="D86" s="81"/>
      <c r="E86" s="3"/>
      <c r="F86" s="82"/>
      <c r="G86" s="111"/>
    </row>
    <row r="87" spans="1:7" x14ac:dyDescent="0.25">
      <c r="A87" s="119"/>
      <c r="B87" s="79"/>
      <c r="C87" s="92"/>
      <c r="D87" s="81"/>
      <c r="E87" s="3"/>
      <c r="F87" s="82"/>
      <c r="G87" s="111"/>
    </row>
    <row r="88" spans="1:7" x14ac:dyDescent="0.25">
      <c r="A88" s="119"/>
      <c r="B88" s="79"/>
      <c r="C88" s="92"/>
      <c r="D88" s="81"/>
      <c r="E88" s="3"/>
      <c r="F88" s="82"/>
      <c r="G88" s="111"/>
    </row>
    <row r="89" spans="1:7" ht="24" x14ac:dyDescent="0.25">
      <c r="A89" s="116"/>
      <c r="B89" s="79" t="s">
        <v>20</v>
      </c>
      <c r="C89" s="92" t="s">
        <v>46</v>
      </c>
      <c r="D89" s="81" t="s">
        <v>157</v>
      </c>
      <c r="E89" s="3"/>
      <c r="F89" s="120">
        <v>20000</v>
      </c>
      <c r="G89" s="111" t="s">
        <v>171</v>
      </c>
    </row>
    <row r="90" spans="1:7" ht="36" x14ac:dyDescent="0.25">
      <c r="A90" s="116"/>
      <c r="B90" s="79"/>
      <c r="C90" s="92" t="s">
        <v>47</v>
      </c>
      <c r="D90" s="81"/>
      <c r="E90" s="3"/>
      <c r="F90" s="82"/>
      <c r="G90" s="111"/>
    </row>
    <row r="91" spans="1:7" x14ac:dyDescent="0.25">
      <c r="A91" s="116"/>
      <c r="B91" s="79"/>
      <c r="C91" s="92"/>
      <c r="D91" s="81"/>
      <c r="E91" s="3"/>
      <c r="F91" s="82"/>
      <c r="G91" s="111"/>
    </row>
    <row r="92" spans="1:7" x14ac:dyDescent="0.25">
      <c r="A92" s="116"/>
      <c r="B92" s="79"/>
      <c r="C92" s="92"/>
      <c r="D92" s="81"/>
      <c r="E92" s="3"/>
      <c r="F92" s="82"/>
      <c r="G92" s="111"/>
    </row>
    <row r="93" spans="1:7" x14ac:dyDescent="0.25">
      <c r="A93" s="116"/>
      <c r="B93" s="79"/>
      <c r="C93" s="90" t="s">
        <v>48</v>
      </c>
      <c r="D93" s="81"/>
      <c r="E93" s="3"/>
      <c r="F93" s="82"/>
      <c r="G93" s="111"/>
    </row>
    <row r="94" spans="1:7" x14ac:dyDescent="0.25">
      <c r="A94" s="116"/>
      <c r="B94" s="79"/>
      <c r="C94" s="92"/>
      <c r="D94" s="81"/>
      <c r="E94" s="3"/>
      <c r="F94" s="82"/>
      <c r="G94" s="111"/>
    </row>
    <row r="95" spans="1:7" x14ac:dyDescent="0.25">
      <c r="A95" s="116"/>
      <c r="B95" s="79"/>
      <c r="C95" s="92"/>
      <c r="D95" s="81"/>
      <c r="E95" s="3"/>
      <c r="F95" s="82"/>
      <c r="G95" s="111"/>
    </row>
    <row r="96" spans="1:7" ht="13.5" thickBot="1" x14ac:dyDescent="0.3">
      <c r="A96" s="116" t="s">
        <v>173</v>
      </c>
      <c r="B96" s="58"/>
      <c r="C96" s="121" t="s">
        <v>174</v>
      </c>
      <c r="D96" s="81"/>
      <c r="E96" s="3"/>
      <c r="F96" s="82"/>
      <c r="G96" s="111"/>
    </row>
    <row r="97" spans="1:7" ht="36.75" thickBot="1" x14ac:dyDescent="0.3">
      <c r="A97" s="116"/>
      <c r="B97" s="58"/>
      <c r="C97" s="121" t="s">
        <v>49</v>
      </c>
      <c r="D97" s="122" t="s">
        <v>24</v>
      </c>
      <c r="E97" s="45">
        <f>G240</f>
        <v>496400</v>
      </c>
      <c r="F97" s="53"/>
      <c r="G97" s="23">
        <f>ROUND(G240*F97,2)</f>
        <v>0</v>
      </c>
    </row>
    <row r="98" spans="1:7" x14ac:dyDescent="0.25">
      <c r="A98" s="116"/>
      <c r="B98" s="79"/>
      <c r="C98" s="92"/>
      <c r="D98" s="81"/>
      <c r="E98" s="3"/>
      <c r="F98" s="82"/>
      <c r="G98" s="111"/>
    </row>
    <row r="99" spans="1:7" ht="13.5" thickBot="1" x14ac:dyDescent="0.3">
      <c r="A99" s="116"/>
      <c r="B99" s="79"/>
      <c r="C99" s="92" t="s">
        <v>50</v>
      </c>
      <c r="D99" s="81"/>
      <c r="E99" s="3"/>
      <c r="F99" s="82"/>
      <c r="G99" s="111"/>
    </row>
    <row r="100" spans="1:7" ht="36.75" thickBot="1" x14ac:dyDescent="0.3">
      <c r="A100" s="116"/>
      <c r="B100" s="58"/>
      <c r="C100" s="123" t="s">
        <v>51</v>
      </c>
      <c r="D100" s="105"/>
      <c r="E100" s="3"/>
      <c r="F100" s="82"/>
      <c r="G100" s="111"/>
    </row>
    <row r="101" spans="1:7" ht="24" x14ac:dyDescent="0.25">
      <c r="A101" s="116"/>
      <c r="B101" s="79"/>
      <c r="C101" s="92" t="s">
        <v>52</v>
      </c>
      <c r="D101" s="81"/>
      <c r="E101" s="3"/>
      <c r="F101" s="82"/>
      <c r="G101" s="111"/>
    </row>
    <row r="102" spans="1:7" x14ac:dyDescent="0.25">
      <c r="A102" s="116"/>
      <c r="B102" s="79"/>
      <c r="C102" s="92"/>
      <c r="D102" s="81"/>
      <c r="E102" s="3"/>
      <c r="F102" s="82"/>
      <c r="G102" s="111"/>
    </row>
    <row r="103" spans="1:7" x14ac:dyDescent="0.25">
      <c r="A103" s="116"/>
      <c r="B103" s="79"/>
      <c r="C103" s="92" t="s">
        <v>53</v>
      </c>
      <c r="D103" s="81"/>
      <c r="E103" s="3"/>
      <c r="F103" s="82"/>
      <c r="G103" s="111"/>
    </row>
    <row r="104" spans="1:7" x14ac:dyDescent="0.25">
      <c r="A104" s="116"/>
      <c r="B104" s="79"/>
      <c r="C104" s="92"/>
      <c r="D104" s="81"/>
      <c r="E104" s="3"/>
      <c r="F104" s="82"/>
      <c r="G104" s="111"/>
    </row>
    <row r="105" spans="1:7" x14ac:dyDescent="0.25">
      <c r="A105" s="117"/>
      <c r="B105" s="84"/>
      <c r="C105" s="92"/>
      <c r="D105" s="81"/>
      <c r="E105" s="4"/>
      <c r="F105" s="99"/>
      <c r="G105" s="113"/>
    </row>
    <row r="106" spans="1:7" x14ac:dyDescent="0.25">
      <c r="A106" s="87"/>
      <c r="B106" s="74"/>
      <c r="C106" s="75"/>
      <c r="D106" s="54"/>
      <c r="E106" s="5"/>
      <c r="F106" s="77"/>
      <c r="G106" s="76"/>
    </row>
    <row r="107" spans="1:7" x14ac:dyDescent="0.25">
      <c r="A107" s="98"/>
      <c r="B107" s="84"/>
      <c r="C107" s="71" t="s">
        <v>54</v>
      </c>
      <c r="D107" s="72"/>
      <c r="E107" s="1"/>
      <c r="F107" s="99"/>
      <c r="G107" s="42">
        <f t="shared" ref="G107" si="11">SUM(G69:G105)</f>
        <v>40000</v>
      </c>
    </row>
    <row r="108" spans="1:7" ht="12.75" customHeight="1" x14ac:dyDescent="0.25">
      <c r="A108" s="87" t="str">
        <f>A2</f>
        <v>CONTRACT N3TC/RM-2025-601: Cedara IC to Hidcote_N3-4 km 1.6 to N3-4 km 61.6</v>
      </c>
      <c r="B108" s="100"/>
      <c r="C108" s="88"/>
      <c r="D108" s="54"/>
      <c r="E108" s="43"/>
      <c r="F108" s="101"/>
      <c r="G108" s="55" t="s">
        <v>0</v>
      </c>
    </row>
    <row r="109" spans="1:7" ht="12.75" customHeight="1" x14ac:dyDescent="0.25">
      <c r="A109" s="57" t="str">
        <f>A3</f>
        <v>MOWING, CUTTING AND REMOVAL OF VEGETATION ON THE N3 – PACKAGE 1</v>
      </c>
      <c r="B109" s="58"/>
      <c r="C109" s="59"/>
      <c r="D109" s="59"/>
      <c r="E109" s="63"/>
      <c r="F109" s="104"/>
      <c r="G109" s="62" t="s">
        <v>2</v>
      </c>
    </row>
    <row r="110" spans="1:7" ht="12.75" customHeight="1" x14ac:dyDescent="0.25">
      <c r="A110" s="57"/>
      <c r="B110" s="58"/>
      <c r="C110" s="59"/>
      <c r="D110" s="59"/>
      <c r="E110" s="63"/>
      <c r="F110" s="104"/>
      <c r="G110" s="105"/>
    </row>
    <row r="111" spans="1:7" x14ac:dyDescent="0.25">
      <c r="A111" s="98" t="s">
        <v>55</v>
      </c>
      <c r="B111" s="70"/>
      <c r="C111" s="71"/>
      <c r="D111" s="72"/>
      <c r="E111" s="1"/>
      <c r="F111" s="106"/>
      <c r="G111" s="107"/>
    </row>
    <row r="112" spans="1:7" ht="12.75" customHeight="1" x14ac:dyDescent="0.25">
      <c r="A112" s="108"/>
      <c r="B112" s="74"/>
      <c r="C112" s="75"/>
      <c r="D112" s="76"/>
      <c r="E112" s="2"/>
      <c r="F112" s="77"/>
      <c r="G112" s="109"/>
    </row>
    <row r="113" spans="1:7" ht="12.75" customHeight="1" x14ac:dyDescent="0.25">
      <c r="A113" s="110" t="s">
        <v>4</v>
      </c>
      <c r="B113" s="79"/>
      <c r="C113" s="80" t="s">
        <v>5</v>
      </c>
      <c r="D113" s="81" t="s">
        <v>6</v>
      </c>
      <c r="E113" s="3" t="s">
        <v>7</v>
      </c>
      <c r="F113" s="82" t="s">
        <v>8</v>
      </c>
      <c r="G113" s="111" t="s">
        <v>9</v>
      </c>
    </row>
    <row r="114" spans="1:7" ht="12.75" customHeight="1" x14ac:dyDescent="0.25">
      <c r="A114" s="112"/>
      <c r="B114" s="84"/>
      <c r="C114" s="85"/>
      <c r="D114" s="86"/>
      <c r="E114" s="4"/>
      <c r="F114" s="99"/>
      <c r="G114" s="113"/>
    </row>
    <row r="115" spans="1:7" x14ac:dyDescent="0.25">
      <c r="A115" s="114"/>
      <c r="B115" s="74"/>
      <c r="C115" s="88"/>
      <c r="D115" s="76"/>
      <c r="E115" s="3"/>
      <c r="F115" s="77"/>
      <c r="G115" s="109"/>
    </row>
    <row r="116" spans="1:7" x14ac:dyDescent="0.25">
      <c r="A116" s="116" t="s">
        <v>38</v>
      </c>
      <c r="B116" s="79"/>
      <c r="C116" s="90" t="s">
        <v>39</v>
      </c>
      <c r="D116" s="81"/>
      <c r="E116" s="3"/>
      <c r="F116" s="82"/>
      <c r="G116" s="111"/>
    </row>
    <row r="117" spans="1:7" x14ac:dyDescent="0.25">
      <c r="A117" s="116"/>
      <c r="B117" s="79"/>
      <c r="C117" s="59"/>
      <c r="D117" s="81"/>
      <c r="E117" s="3"/>
      <c r="F117" s="82"/>
      <c r="G117" s="111"/>
    </row>
    <row r="118" spans="1:7" ht="24" x14ac:dyDescent="0.25">
      <c r="A118" s="116" t="s">
        <v>56</v>
      </c>
      <c r="B118" s="79"/>
      <c r="C118" s="92" t="s">
        <v>57</v>
      </c>
      <c r="D118" s="81"/>
      <c r="E118" s="3"/>
      <c r="F118" s="82"/>
      <c r="G118" s="111"/>
    </row>
    <row r="119" spans="1:7" x14ac:dyDescent="0.25">
      <c r="A119" s="116"/>
      <c r="B119" s="79"/>
      <c r="C119" s="92" t="s">
        <v>58</v>
      </c>
      <c r="D119" s="81"/>
      <c r="E119" s="3"/>
      <c r="F119" s="82"/>
      <c r="G119" s="111"/>
    </row>
    <row r="120" spans="1:7" x14ac:dyDescent="0.25">
      <c r="A120" s="116"/>
      <c r="B120" s="79"/>
      <c r="C120" s="92" t="s">
        <v>59</v>
      </c>
      <c r="D120" s="81"/>
      <c r="E120" s="3"/>
      <c r="F120" s="82"/>
      <c r="G120" s="111"/>
    </row>
    <row r="121" spans="1:7" x14ac:dyDescent="0.25">
      <c r="A121" s="116"/>
      <c r="B121" s="79"/>
      <c r="C121" s="92"/>
      <c r="D121" s="81"/>
      <c r="E121" s="3"/>
      <c r="F121" s="82"/>
      <c r="G121" s="111"/>
    </row>
    <row r="122" spans="1:7" x14ac:dyDescent="0.25">
      <c r="A122" s="116"/>
      <c r="B122" s="79" t="s">
        <v>17</v>
      </c>
      <c r="C122" s="92" t="s">
        <v>18</v>
      </c>
      <c r="D122" s="81"/>
      <c r="E122" s="3"/>
      <c r="F122" s="82"/>
      <c r="G122" s="111"/>
    </row>
    <row r="123" spans="1:7" x14ac:dyDescent="0.25">
      <c r="A123" s="116"/>
      <c r="B123" s="79"/>
      <c r="C123" s="92" t="s">
        <v>138</v>
      </c>
      <c r="D123" s="81" t="s">
        <v>19</v>
      </c>
      <c r="E123" s="3">
        <v>1</v>
      </c>
      <c r="F123" s="50"/>
      <c r="G123" s="23">
        <f t="shared" ref="G123:G124" si="12">ROUND($E123*F123,2)</f>
        <v>0</v>
      </c>
    </row>
    <row r="124" spans="1:7" x14ac:dyDescent="0.25">
      <c r="A124" s="116"/>
      <c r="B124" s="79"/>
      <c r="C124" s="92" t="s">
        <v>139</v>
      </c>
      <c r="D124" s="81" t="s">
        <v>19</v>
      </c>
      <c r="E124" s="3">
        <v>1</v>
      </c>
      <c r="F124" s="50"/>
      <c r="G124" s="23">
        <f t="shared" si="12"/>
        <v>0</v>
      </c>
    </row>
    <row r="125" spans="1:7" x14ac:dyDescent="0.25">
      <c r="A125" s="116"/>
      <c r="B125" s="79"/>
      <c r="C125" s="92"/>
      <c r="D125" s="81"/>
      <c r="E125" s="3"/>
      <c r="F125" s="93"/>
      <c r="G125" s="111"/>
    </row>
    <row r="126" spans="1:7" x14ac:dyDescent="0.25">
      <c r="A126" s="116"/>
      <c r="B126" s="79" t="s">
        <v>20</v>
      </c>
      <c r="C126" s="92" t="s">
        <v>21</v>
      </c>
      <c r="D126" s="81"/>
      <c r="E126" s="3"/>
      <c r="F126" s="93"/>
      <c r="G126" s="111"/>
    </row>
    <row r="127" spans="1:7" x14ac:dyDescent="0.25">
      <c r="A127" s="116"/>
      <c r="B127" s="79"/>
      <c r="C127" s="92" t="s">
        <v>140</v>
      </c>
      <c r="D127" s="81" t="s">
        <v>19</v>
      </c>
      <c r="E127" s="3">
        <v>1</v>
      </c>
      <c r="F127" s="50"/>
      <c r="G127" s="23">
        <f t="shared" ref="G127:G130" si="13">ROUND($E127*F127,2)</f>
        <v>0</v>
      </c>
    </row>
    <row r="128" spans="1:7" x14ac:dyDescent="0.25">
      <c r="A128" s="116"/>
      <c r="B128" s="79"/>
      <c r="C128" s="92" t="s">
        <v>141</v>
      </c>
      <c r="D128" s="81" t="s">
        <v>19</v>
      </c>
      <c r="E128" s="3">
        <v>1</v>
      </c>
      <c r="F128" s="50"/>
      <c r="G128" s="23">
        <f t="shared" si="13"/>
        <v>0</v>
      </c>
    </row>
    <row r="129" spans="1:7" x14ac:dyDescent="0.25">
      <c r="A129" s="116"/>
      <c r="B129" s="79"/>
      <c r="C129" s="92" t="s">
        <v>143</v>
      </c>
      <c r="D129" s="81" t="s">
        <v>19</v>
      </c>
      <c r="E129" s="3">
        <v>1</v>
      </c>
      <c r="F129" s="50"/>
      <c r="G129" s="23">
        <f t="shared" si="13"/>
        <v>0</v>
      </c>
    </row>
    <row r="130" spans="1:7" x14ac:dyDescent="0.25">
      <c r="A130" s="116"/>
      <c r="B130" s="79"/>
      <c r="C130" s="92" t="s">
        <v>142</v>
      </c>
      <c r="D130" s="81" t="s">
        <v>19</v>
      </c>
      <c r="E130" s="3">
        <v>1</v>
      </c>
      <c r="F130" s="50"/>
      <c r="G130" s="23">
        <f t="shared" si="13"/>
        <v>0</v>
      </c>
    </row>
    <row r="131" spans="1:7" x14ac:dyDescent="0.25">
      <c r="A131" s="116"/>
      <c r="B131" s="79"/>
      <c r="C131" s="92" t="s">
        <v>172</v>
      </c>
      <c r="D131" s="81" t="s">
        <v>19</v>
      </c>
      <c r="E131" s="3">
        <v>1</v>
      </c>
      <c r="F131" s="50"/>
      <c r="G131" s="23">
        <f t="shared" ref="G131" si="14">ROUND($E131*F131,2)</f>
        <v>0</v>
      </c>
    </row>
    <row r="132" spans="1:7" x14ac:dyDescent="0.25">
      <c r="A132" s="116"/>
      <c r="B132" s="79"/>
      <c r="C132" s="92"/>
      <c r="D132" s="81"/>
      <c r="E132" s="3"/>
      <c r="F132" s="93"/>
      <c r="G132" s="111"/>
    </row>
    <row r="133" spans="1:7" ht="24" x14ac:dyDescent="0.25">
      <c r="A133" s="116" t="s">
        <v>60</v>
      </c>
      <c r="B133" s="79"/>
      <c r="C133" s="90" t="s">
        <v>61</v>
      </c>
      <c r="D133" s="81"/>
      <c r="E133" s="3"/>
      <c r="F133" s="93"/>
      <c r="G133" s="111"/>
    </row>
    <row r="134" spans="1:7" x14ac:dyDescent="0.25">
      <c r="A134" s="116"/>
      <c r="B134" s="91"/>
      <c r="C134" s="92"/>
      <c r="D134" s="81"/>
      <c r="E134" s="3"/>
      <c r="F134" s="93"/>
      <c r="G134" s="111"/>
    </row>
    <row r="135" spans="1:7" x14ac:dyDescent="0.25">
      <c r="A135" s="116" t="s">
        <v>62</v>
      </c>
      <c r="B135" s="91"/>
      <c r="C135" s="92" t="s">
        <v>63</v>
      </c>
      <c r="D135" s="81"/>
      <c r="E135" s="3"/>
      <c r="F135" s="93"/>
      <c r="G135" s="111"/>
    </row>
    <row r="136" spans="1:7" x14ac:dyDescent="0.25">
      <c r="A136" s="116"/>
      <c r="B136" s="91"/>
      <c r="C136" s="92" t="s">
        <v>158</v>
      </c>
      <c r="D136" s="81"/>
      <c r="E136" s="3"/>
      <c r="F136" s="93"/>
      <c r="G136" s="111"/>
    </row>
    <row r="137" spans="1:7" x14ac:dyDescent="0.25">
      <c r="A137" s="116"/>
      <c r="B137" s="79"/>
      <c r="C137" s="92"/>
      <c r="D137" s="81"/>
      <c r="E137" s="3"/>
      <c r="F137" s="93"/>
      <c r="G137" s="23"/>
    </row>
    <row r="138" spans="1:7" ht="28.5" customHeight="1" x14ac:dyDescent="0.25">
      <c r="A138" s="116"/>
      <c r="B138" s="79" t="s">
        <v>17</v>
      </c>
      <c r="C138" s="92" t="s">
        <v>64</v>
      </c>
      <c r="D138" s="81" t="s">
        <v>65</v>
      </c>
      <c r="E138" s="3">
        <v>100</v>
      </c>
      <c r="F138" s="50"/>
      <c r="G138" s="23">
        <f t="shared" ref="G138" si="15">ROUND($E138*F138,2)</f>
        <v>0</v>
      </c>
    </row>
    <row r="139" spans="1:7" x14ac:dyDescent="0.25">
      <c r="A139" s="116"/>
      <c r="B139" s="79"/>
      <c r="C139" s="92"/>
      <c r="D139" s="81"/>
      <c r="E139" s="3"/>
      <c r="F139" s="93"/>
      <c r="G139" s="111"/>
    </row>
    <row r="140" spans="1:7" ht="24" x14ac:dyDescent="0.25">
      <c r="A140" s="116"/>
      <c r="B140" s="79" t="s">
        <v>20</v>
      </c>
      <c r="C140" s="92" t="s">
        <v>66</v>
      </c>
      <c r="D140" s="81" t="s">
        <v>65</v>
      </c>
      <c r="E140" s="3"/>
      <c r="F140" s="50"/>
      <c r="G140" s="111" t="s">
        <v>135</v>
      </c>
    </row>
    <row r="141" spans="1:7" x14ac:dyDescent="0.25">
      <c r="A141" s="124"/>
      <c r="B141" s="125"/>
      <c r="C141" s="126"/>
      <c r="D141" s="127"/>
      <c r="E141" s="48"/>
      <c r="F141" s="128"/>
      <c r="G141" s="47"/>
    </row>
    <row r="142" spans="1:7" ht="24" x14ac:dyDescent="0.25">
      <c r="A142" s="124"/>
      <c r="B142" s="79" t="s">
        <v>69</v>
      </c>
      <c r="C142" s="92" t="s">
        <v>70</v>
      </c>
      <c r="D142" s="81" t="s">
        <v>23</v>
      </c>
      <c r="E142" s="3">
        <v>1</v>
      </c>
      <c r="F142" s="120">
        <v>100000</v>
      </c>
      <c r="G142" s="23">
        <f t="shared" ref="G142" si="16">ROUND($E142*F142,2)</f>
        <v>100000</v>
      </c>
    </row>
    <row r="143" spans="1:7" x14ac:dyDescent="0.25">
      <c r="A143" s="116"/>
      <c r="B143" s="79"/>
      <c r="C143" s="92"/>
      <c r="D143" s="81"/>
      <c r="E143" s="3"/>
      <c r="F143" s="82"/>
      <c r="G143" s="111"/>
    </row>
    <row r="144" spans="1:7" x14ac:dyDescent="0.25">
      <c r="A144" s="116"/>
      <c r="B144" s="79"/>
      <c r="C144" s="92"/>
      <c r="D144" s="81"/>
      <c r="E144" s="3"/>
      <c r="F144" s="120"/>
      <c r="G144" s="23"/>
    </row>
    <row r="145" spans="1:7" x14ac:dyDescent="0.25">
      <c r="A145" s="116"/>
      <c r="B145" s="79"/>
      <c r="C145" s="92"/>
      <c r="D145" s="81"/>
      <c r="E145" s="3"/>
      <c r="F145" s="82"/>
      <c r="G145" s="111"/>
    </row>
    <row r="146" spans="1:7" x14ac:dyDescent="0.25">
      <c r="A146" s="116"/>
      <c r="B146" s="79"/>
      <c r="C146" s="92"/>
      <c r="D146" s="81"/>
      <c r="E146" s="3"/>
      <c r="F146" s="82"/>
      <c r="G146" s="111"/>
    </row>
    <row r="147" spans="1:7" x14ac:dyDescent="0.25">
      <c r="A147" s="116"/>
      <c r="B147" s="79"/>
      <c r="C147" s="92"/>
      <c r="D147" s="81"/>
      <c r="E147" s="3"/>
      <c r="F147" s="82"/>
      <c r="G147" s="111"/>
    </row>
    <row r="148" spans="1:7" x14ac:dyDescent="0.25">
      <c r="A148" s="116"/>
      <c r="B148" s="79"/>
      <c r="C148" s="92"/>
      <c r="D148" s="81"/>
      <c r="E148" s="3"/>
      <c r="F148" s="82"/>
      <c r="G148" s="111"/>
    </row>
    <row r="149" spans="1:7" x14ac:dyDescent="0.25">
      <c r="A149" s="116"/>
      <c r="B149" s="79"/>
      <c r="C149" s="92"/>
      <c r="D149" s="81"/>
      <c r="E149" s="3"/>
      <c r="F149" s="82"/>
      <c r="G149" s="111"/>
    </row>
    <row r="150" spans="1:7" x14ac:dyDescent="0.25">
      <c r="A150" s="116"/>
      <c r="B150" s="79"/>
      <c r="C150" s="92"/>
      <c r="D150" s="81"/>
      <c r="E150" s="3"/>
      <c r="F150" s="82"/>
      <c r="G150" s="111"/>
    </row>
    <row r="151" spans="1:7" x14ac:dyDescent="0.25">
      <c r="A151" s="116"/>
      <c r="B151" s="79"/>
      <c r="C151" s="92"/>
      <c r="D151" s="81"/>
      <c r="E151" s="3"/>
      <c r="F151" s="82"/>
      <c r="G151" s="111"/>
    </row>
    <row r="152" spans="1:7" x14ac:dyDescent="0.25">
      <c r="A152" s="116"/>
      <c r="B152" s="79"/>
      <c r="C152" s="92"/>
      <c r="D152" s="81"/>
      <c r="E152" s="3"/>
      <c r="F152" s="82"/>
      <c r="G152" s="111"/>
    </row>
    <row r="153" spans="1:7" x14ac:dyDescent="0.25">
      <c r="A153" s="116"/>
      <c r="B153" s="79"/>
      <c r="C153" s="92"/>
      <c r="D153" s="81"/>
      <c r="E153" s="3"/>
      <c r="F153" s="82"/>
      <c r="G153" s="111"/>
    </row>
    <row r="154" spans="1:7" x14ac:dyDescent="0.25">
      <c r="A154" s="116"/>
      <c r="B154" s="79"/>
      <c r="C154" s="92"/>
      <c r="D154" s="81"/>
      <c r="E154" s="3"/>
      <c r="F154" s="82"/>
      <c r="G154" s="111"/>
    </row>
    <row r="155" spans="1:7" x14ac:dyDescent="0.25">
      <c r="A155" s="116"/>
      <c r="B155" s="79"/>
      <c r="C155" s="92"/>
      <c r="D155" s="81"/>
      <c r="E155" s="3"/>
      <c r="F155" s="82"/>
      <c r="G155" s="111"/>
    </row>
    <row r="156" spans="1:7" x14ac:dyDescent="0.25">
      <c r="A156" s="116"/>
      <c r="B156" s="79"/>
      <c r="C156" s="92"/>
      <c r="D156" s="81"/>
      <c r="E156" s="3"/>
      <c r="F156" s="82"/>
      <c r="G156" s="111"/>
    </row>
    <row r="157" spans="1:7" x14ac:dyDescent="0.25">
      <c r="A157" s="116"/>
      <c r="B157" s="79"/>
      <c r="C157" s="92"/>
      <c r="D157" s="81"/>
      <c r="E157" s="3"/>
      <c r="F157" s="82"/>
      <c r="G157" s="111"/>
    </row>
    <row r="158" spans="1:7" x14ac:dyDescent="0.25">
      <c r="A158" s="116"/>
      <c r="B158" s="79"/>
      <c r="C158" s="92"/>
      <c r="D158" s="81"/>
      <c r="E158" s="3"/>
      <c r="F158" s="82"/>
      <c r="G158" s="111"/>
    </row>
    <row r="159" spans="1:7" x14ac:dyDescent="0.25">
      <c r="A159" s="116"/>
      <c r="B159" s="79"/>
      <c r="C159" s="92"/>
      <c r="D159" s="81"/>
      <c r="E159" s="3"/>
      <c r="F159" s="82"/>
      <c r="G159" s="111"/>
    </row>
    <row r="160" spans="1:7" x14ac:dyDescent="0.25">
      <c r="A160" s="116"/>
      <c r="B160" s="79"/>
      <c r="C160" s="92"/>
      <c r="D160" s="81"/>
      <c r="E160" s="3"/>
      <c r="F160" s="99"/>
      <c r="G160" s="113"/>
    </row>
    <row r="161" spans="1:9" x14ac:dyDescent="0.25">
      <c r="A161" s="114"/>
      <c r="B161" s="74"/>
      <c r="C161" s="75"/>
      <c r="D161" s="54"/>
      <c r="E161" s="5"/>
      <c r="F161" s="77"/>
      <c r="G161" s="109"/>
    </row>
    <row r="162" spans="1:9" x14ac:dyDescent="0.25">
      <c r="A162" s="117" t="s">
        <v>60</v>
      </c>
      <c r="B162" s="84"/>
      <c r="C162" s="71" t="s">
        <v>35</v>
      </c>
      <c r="D162" s="72"/>
      <c r="E162" s="1"/>
      <c r="F162" s="99"/>
      <c r="G162" s="25">
        <f>SUM(G116:G160)</f>
        <v>100000</v>
      </c>
    </row>
    <row r="163" spans="1:9" ht="12.75" customHeight="1" x14ac:dyDescent="0.25">
      <c r="A163" s="87" t="str">
        <f>A2</f>
        <v>CONTRACT N3TC/RM-2025-601: Cedara IC to Hidcote_N3-4 km 1.6 to N3-4 km 61.6</v>
      </c>
      <c r="B163" s="100"/>
      <c r="C163" s="88"/>
      <c r="D163" s="54"/>
      <c r="E163" s="5"/>
      <c r="F163" s="101"/>
      <c r="G163" s="55" t="s">
        <v>0</v>
      </c>
    </row>
    <row r="164" spans="1:9" ht="12.75" customHeight="1" x14ac:dyDescent="0.25">
      <c r="A164" s="57" t="str">
        <f>A3</f>
        <v>MOWING, CUTTING AND REMOVAL OF VEGETATION ON THE N3 – PACKAGE 1</v>
      </c>
      <c r="B164" s="58"/>
      <c r="C164" s="59"/>
      <c r="D164" s="59"/>
      <c r="E164" s="63"/>
      <c r="F164" s="104"/>
      <c r="G164" s="62" t="s">
        <v>2</v>
      </c>
    </row>
    <row r="165" spans="1:9" ht="12.75" customHeight="1" x14ac:dyDescent="0.25">
      <c r="A165" s="57"/>
      <c r="B165" s="58"/>
      <c r="C165" s="59"/>
      <c r="D165" s="59"/>
      <c r="E165" s="63"/>
      <c r="F165" s="104"/>
      <c r="G165" s="105"/>
    </row>
    <row r="166" spans="1:9" x14ac:dyDescent="0.25">
      <c r="A166" s="98" t="s">
        <v>71</v>
      </c>
      <c r="B166" s="70"/>
      <c r="C166" s="71"/>
      <c r="D166" s="72"/>
      <c r="E166" s="1"/>
      <c r="F166" s="106"/>
      <c r="G166" s="107"/>
    </row>
    <row r="167" spans="1:9" ht="12.75" customHeight="1" x14ac:dyDescent="0.25">
      <c r="A167" s="108"/>
      <c r="B167" s="74"/>
      <c r="C167" s="75"/>
      <c r="D167" s="76"/>
      <c r="E167" s="2"/>
      <c r="F167" s="77"/>
      <c r="G167" s="109"/>
    </row>
    <row r="168" spans="1:9" ht="12.75" customHeight="1" x14ac:dyDescent="0.25">
      <c r="A168" s="110" t="s">
        <v>4</v>
      </c>
      <c r="B168" s="79"/>
      <c r="C168" s="80" t="s">
        <v>5</v>
      </c>
      <c r="D168" s="81" t="s">
        <v>6</v>
      </c>
      <c r="E168" s="3" t="s">
        <v>7</v>
      </c>
      <c r="F168" s="82" t="s">
        <v>8</v>
      </c>
      <c r="G168" s="111" t="s">
        <v>9</v>
      </c>
    </row>
    <row r="169" spans="1:9" ht="12.75" customHeight="1" x14ac:dyDescent="0.25">
      <c r="A169" s="112"/>
      <c r="B169" s="84"/>
      <c r="C169" s="85"/>
      <c r="D169" s="86"/>
      <c r="E169" s="4"/>
      <c r="F169" s="99"/>
      <c r="G169" s="113"/>
    </row>
    <row r="170" spans="1:9" ht="12.75" customHeight="1" x14ac:dyDescent="0.25">
      <c r="A170" s="108"/>
      <c r="B170" s="74"/>
      <c r="C170" s="75"/>
      <c r="D170" s="76"/>
      <c r="E170" s="2"/>
      <c r="F170" s="77"/>
      <c r="G170" s="109"/>
    </row>
    <row r="171" spans="1:9" ht="12.75" customHeight="1" x14ac:dyDescent="0.25">
      <c r="A171" s="129"/>
      <c r="B171" s="79"/>
      <c r="C171" s="92" t="s">
        <v>37</v>
      </c>
      <c r="D171" s="81"/>
      <c r="E171" s="3"/>
      <c r="F171" s="82"/>
      <c r="G171" s="23">
        <f t="shared" ref="G171" si="17">G162</f>
        <v>100000</v>
      </c>
    </row>
    <row r="172" spans="1:9" ht="12.75" customHeight="1" x14ac:dyDescent="0.25">
      <c r="A172" s="112"/>
      <c r="B172" s="84"/>
      <c r="C172" s="118"/>
      <c r="D172" s="86"/>
      <c r="E172" s="4"/>
      <c r="F172" s="99"/>
      <c r="G172" s="113"/>
    </row>
    <row r="173" spans="1:9" x14ac:dyDescent="0.25">
      <c r="A173" s="116"/>
      <c r="B173" s="79"/>
      <c r="C173" s="59"/>
      <c r="D173" s="81"/>
      <c r="E173" s="3"/>
      <c r="F173" s="77"/>
      <c r="G173" s="109"/>
    </row>
    <row r="174" spans="1:9" x14ac:dyDescent="0.25">
      <c r="A174" s="116" t="s">
        <v>72</v>
      </c>
      <c r="B174" s="91"/>
      <c r="C174" s="92" t="s">
        <v>168</v>
      </c>
      <c r="D174" s="81"/>
      <c r="E174" s="3"/>
      <c r="F174" s="82"/>
      <c r="G174" s="111"/>
      <c r="I174" s="92"/>
    </row>
    <row r="175" spans="1:9" ht="15.75" customHeight="1" x14ac:dyDescent="0.25">
      <c r="A175" s="116"/>
      <c r="B175" s="91"/>
      <c r="C175" s="92" t="s">
        <v>170</v>
      </c>
      <c r="D175" s="81"/>
      <c r="E175" s="3"/>
      <c r="F175" s="82"/>
      <c r="G175" s="111"/>
      <c r="I175" s="92"/>
    </row>
    <row r="176" spans="1:9" ht="15.75" customHeight="1" x14ac:dyDescent="0.25">
      <c r="A176" s="116"/>
      <c r="B176" s="91"/>
      <c r="C176" s="92" t="s">
        <v>169</v>
      </c>
      <c r="D176" s="81"/>
      <c r="E176" s="3"/>
      <c r="F176" s="82"/>
      <c r="G176" s="111"/>
      <c r="I176" s="92"/>
    </row>
    <row r="177" spans="1:9" ht="15.75" customHeight="1" x14ac:dyDescent="0.25">
      <c r="A177" s="116"/>
      <c r="B177" s="91"/>
      <c r="C177" s="92"/>
      <c r="D177" s="81"/>
      <c r="E177" s="3"/>
      <c r="F177" s="82"/>
      <c r="G177" s="111"/>
      <c r="I177" s="92"/>
    </row>
    <row r="178" spans="1:9" ht="24" x14ac:dyDescent="0.25">
      <c r="A178" s="116"/>
      <c r="B178" s="79" t="s">
        <v>17</v>
      </c>
      <c r="C178" s="92" t="s">
        <v>73</v>
      </c>
      <c r="D178" s="81" t="s">
        <v>65</v>
      </c>
      <c r="E178" s="3">
        <v>40</v>
      </c>
      <c r="F178" s="50"/>
      <c r="G178" s="23">
        <f t="shared" ref="G178" si="18">ROUND($E178*F178,2)</f>
        <v>0</v>
      </c>
      <c r="I178" s="92"/>
    </row>
    <row r="179" spans="1:9" x14ac:dyDescent="0.25">
      <c r="A179" s="116"/>
      <c r="B179" s="79"/>
      <c r="C179" s="92"/>
      <c r="D179" s="81"/>
      <c r="E179" s="3"/>
      <c r="F179" s="93"/>
      <c r="G179" s="111"/>
    </row>
    <row r="180" spans="1:9" x14ac:dyDescent="0.25">
      <c r="A180" s="116"/>
      <c r="B180" s="79" t="s">
        <v>30</v>
      </c>
      <c r="C180" s="92" t="s">
        <v>74</v>
      </c>
      <c r="D180" s="81" t="s">
        <v>67</v>
      </c>
      <c r="E180" s="3">
        <v>21</v>
      </c>
      <c r="F180" s="50"/>
      <c r="G180" s="23">
        <f t="shared" ref="G180" si="19">ROUND($E180*F180,2)</f>
        <v>0</v>
      </c>
    </row>
    <row r="181" spans="1:9" x14ac:dyDescent="0.25">
      <c r="A181" s="116"/>
      <c r="B181" s="79"/>
      <c r="C181" s="92" t="s">
        <v>68</v>
      </c>
      <c r="D181" s="81"/>
      <c r="E181" s="3"/>
      <c r="F181" s="93"/>
      <c r="G181" s="111"/>
    </row>
    <row r="182" spans="1:9" x14ac:dyDescent="0.25">
      <c r="A182" s="116"/>
      <c r="B182" s="79"/>
      <c r="C182" s="92"/>
      <c r="D182" s="81"/>
      <c r="E182" s="3"/>
      <c r="F182" s="93"/>
      <c r="G182" s="111"/>
    </row>
    <row r="183" spans="1:9" ht="24" x14ac:dyDescent="0.25">
      <c r="A183" s="116"/>
      <c r="B183" s="79" t="s">
        <v>69</v>
      </c>
      <c r="C183" s="92" t="s">
        <v>75</v>
      </c>
      <c r="D183" s="81" t="s">
        <v>65</v>
      </c>
      <c r="E183" s="3">
        <v>40</v>
      </c>
      <c r="F183" s="50"/>
      <c r="G183" s="23">
        <f t="shared" ref="G183" si="20">ROUND($E183*F183,2)</f>
        <v>0</v>
      </c>
    </row>
    <row r="184" spans="1:9" x14ac:dyDescent="0.25">
      <c r="A184" s="116"/>
      <c r="B184" s="79"/>
      <c r="C184" s="92"/>
      <c r="D184" s="81"/>
      <c r="E184" s="3"/>
      <c r="F184" s="93"/>
      <c r="G184" s="111"/>
    </row>
    <row r="185" spans="1:9" ht="24" x14ac:dyDescent="0.25">
      <c r="A185" s="116"/>
      <c r="B185" s="79" t="s">
        <v>76</v>
      </c>
      <c r="C185" s="92" t="s">
        <v>175</v>
      </c>
      <c r="D185" s="81" t="s">
        <v>67</v>
      </c>
      <c r="E185" s="3">
        <v>21</v>
      </c>
      <c r="F185" s="50"/>
      <c r="G185" s="23">
        <f t="shared" ref="G185" si="21">ROUND($E185*F185,2)</f>
        <v>0</v>
      </c>
    </row>
    <row r="186" spans="1:9" x14ac:dyDescent="0.25">
      <c r="A186" s="116"/>
      <c r="B186" s="79"/>
      <c r="C186" s="92"/>
      <c r="D186" s="81"/>
      <c r="E186" s="3"/>
      <c r="F186" s="93"/>
      <c r="G186" s="111"/>
    </row>
    <row r="187" spans="1:9" x14ac:dyDescent="0.25">
      <c r="A187" s="116"/>
      <c r="B187" s="79"/>
      <c r="C187" s="92"/>
      <c r="D187" s="81"/>
      <c r="E187" s="3"/>
      <c r="F187" s="93"/>
      <c r="G187" s="111"/>
    </row>
    <row r="188" spans="1:9" ht="24" x14ac:dyDescent="0.25">
      <c r="A188" s="116"/>
      <c r="B188" s="79" t="s">
        <v>77</v>
      </c>
      <c r="C188" s="92" t="s">
        <v>78</v>
      </c>
      <c r="D188" s="81"/>
      <c r="E188" s="3"/>
      <c r="F188" s="93"/>
      <c r="G188" s="111"/>
    </row>
    <row r="189" spans="1:9" x14ac:dyDescent="0.25">
      <c r="A189" s="116"/>
      <c r="B189" s="79"/>
      <c r="C189" s="92"/>
      <c r="D189" s="81"/>
      <c r="E189" s="3"/>
      <c r="F189" s="93"/>
      <c r="G189" s="111"/>
    </row>
    <row r="190" spans="1:9" x14ac:dyDescent="0.25">
      <c r="A190" s="116"/>
      <c r="B190" s="79" t="s">
        <v>79</v>
      </c>
      <c r="C190" s="92" t="s">
        <v>80</v>
      </c>
      <c r="D190" s="81" t="s">
        <v>65</v>
      </c>
      <c r="E190" s="3" t="s">
        <v>81</v>
      </c>
      <c r="F190" s="50"/>
      <c r="G190" s="23" t="s">
        <v>135</v>
      </c>
    </row>
    <row r="191" spans="1:9" x14ac:dyDescent="0.25">
      <c r="A191" s="116"/>
      <c r="B191" s="79" t="s">
        <v>82</v>
      </c>
      <c r="C191" s="92" t="s">
        <v>83</v>
      </c>
      <c r="D191" s="81" t="s">
        <v>65</v>
      </c>
      <c r="E191" s="3" t="s">
        <v>81</v>
      </c>
      <c r="F191" s="50"/>
      <c r="G191" s="23" t="s">
        <v>135</v>
      </c>
    </row>
    <row r="192" spans="1:9" x14ac:dyDescent="0.25">
      <c r="A192" s="116"/>
      <c r="B192" s="79" t="s">
        <v>84</v>
      </c>
      <c r="C192" s="92" t="s">
        <v>85</v>
      </c>
      <c r="D192" s="81" t="s">
        <v>67</v>
      </c>
      <c r="E192" s="3" t="s">
        <v>81</v>
      </c>
      <c r="F192" s="50"/>
      <c r="G192" s="23" t="s">
        <v>135</v>
      </c>
    </row>
    <row r="193" spans="1:7" x14ac:dyDescent="0.25">
      <c r="A193" s="116"/>
      <c r="B193" s="79"/>
      <c r="C193" s="92"/>
      <c r="D193" s="81"/>
      <c r="E193" s="3"/>
      <c r="F193" s="82"/>
      <c r="G193" s="111"/>
    </row>
    <row r="194" spans="1:7" ht="36" x14ac:dyDescent="0.25">
      <c r="A194" s="116"/>
      <c r="B194" s="79"/>
      <c r="C194" s="92" t="s">
        <v>86</v>
      </c>
      <c r="D194" s="81"/>
      <c r="E194" s="3"/>
      <c r="F194" s="82"/>
      <c r="G194" s="111"/>
    </row>
    <row r="195" spans="1:7" x14ac:dyDescent="0.25">
      <c r="A195" s="116"/>
      <c r="B195" s="79"/>
      <c r="C195" s="92"/>
      <c r="D195" s="81"/>
      <c r="E195" s="3"/>
      <c r="F195" s="82"/>
      <c r="G195" s="111"/>
    </row>
    <row r="196" spans="1:7" x14ac:dyDescent="0.25">
      <c r="A196" s="116" t="s">
        <v>87</v>
      </c>
      <c r="B196" s="79"/>
      <c r="C196" s="92" t="s">
        <v>159</v>
      </c>
      <c r="D196" s="81" t="s">
        <v>23</v>
      </c>
      <c r="E196" s="3">
        <v>1</v>
      </c>
      <c r="F196" s="120">
        <v>100000</v>
      </c>
      <c r="G196" s="23">
        <f t="shared" ref="G196" si="22">ROUND($E196*F196,2)</f>
        <v>100000</v>
      </c>
    </row>
    <row r="197" spans="1:7" x14ac:dyDescent="0.25">
      <c r="A197" s="116"/>
      <c r="B197" s="79"/>
      <c r="C197" s="92"/>
      <c r="D197" s="81"/>
      <c r="E197" s="3"/>
      <c r="F197" s="120"/>
      <c r="G197" s="23"/>
    </row>
    <row r="198" spans="1:7" x14ac:dyDescent="0.25">
      <c r="A198" s="116"/>
      <c r="B198" s="79"/>
      <c r="C198" s="92"/>
      <c r="D198" s="81"/>
      <c r="E198" s="3"/>
      <c r="F198" s="82"/>
      <c r="G198" s="111"/>
    </row>
    <row r="199" spans="1:7" x14ac:dyDescent="0.25">
      <c r="A199" s="116"/>
      <c r="B199" s="79"/>
      <c r="C199" s="92"/>
      <c r="D199" s="81"/>
      <c r="E199" s="3"/>
      <c r="F199" s="82"/>
      <c r="G199" s="111"/>
    </row>
    <row r="200" spans="1:7" x14ac:dyDescent="0.25">
      <c r="A200" s="116"/>
      <c r="B200" s="79"/>
      <c r="C200" s="92"/>
      <c r="D200" s="81"/>
      <c r="E200" s="3"/>
      <c r="F200" s="82"/>
      <c r="G200" s="111"/>
    </row>
    <row r="201" spans="1:7" x14ac:dyDescent="0.25">
      <c r="A201" s="116"/>
      <c r="B201" s="79"/>
      <c r="C201" s="92"/>
      <c r="D201" s="81"/>
      <c r="E201" s="3"/>
      <c r="F201" s="82"/>
      <c r="G201" s="111"/>
    </row>
    <row r="202" spans="1:7" x14ac:dyDescent="0.25">
      <c r="A202" s="116"/>
      <c r="B202" s="79"/>
      <c r="C202" s="92"/>
      <c r="D202" s="81"/>
      <c r="E202" s="3"/>
      <c r="F202" s="82"/>
      <c r="G202" s="111"/>
    </row>
    <row r="203" spans="1:7" x14ac:dyDescent="0.25">
      <c r="A203" s="116"/>
      <c r="B203" s="79"/>
      <c r="C203" s="92"/>
      <c r="D203" s="81"/>
      <c r="E203" s="3"/>
      <c r="F203" s="82"/>
      <c r="G203" s="111"/>
    </row>
    <row r="204" spans="1:7" x14ac:dyDescent="0.25">
      <c r="A204" s="116"/>
      <c r="B204" s="79"/>
      <c r="C204" s="92"/>
      <c r="D204" s="81"/>
      <c r="E204" s="3"/>
      <c r="F204" s="82"/>
      <c r="G204" s="111"/>
    </row>
    <row r="205" spans="1:7" x14ac:dyDescent="0.25">
      <c r="A205" s="116"/>
      <c r="B205" s="79"/>
      <c r="C205" s="92"/>
      <c r="D205" s="81"/>
      <c r="E205" s="3"/>
      <c r="F205" s="82"/>
      <c r="G205" s="111"/>
    </row>
    <row r="206" spans="1:7" x14ac:dyDescent="0.25">
      <c r="A206" s="116"/>
      <c r="B206" s="79"/>
      <c r="C206" s="92"/>
      <c r="D206" s="81"/>
      <c r="E206" s="3"/>
      <c r="F206" s="82"/>
      <c r="G206" s="111"/>
    </row>
    <row r="207" spans="1:7" x14ac:dyDescent="0.25">
      <c r="A207" s="116"/>
      <c r="B207" s="79"/>
      <c r="C207" s="92"/>
      <c r="D207" s="81"/>
      <c r="E207" s="3"/>
      <c r="F207" s="82"/>
      <c r="G207" s="111"/>
    </row>
    <row r="208" spans="1:7" x14ac:dyDescent="0.25">
      <c r="A208" s="116"/>
      <c r="B208" s="79"/>
      <c r="C208" s="92"/>
      <c r="D208" s="81"/>
      <c r="E208" s="3"/>
      <c r="F208" s="82"/>
      <c r="G208" s="111"/>
    </row>
    <row r="209" spans="1:7" x14ac:dyDescent="0.25">
      <c r="A209" s="116"/>
      <c r="B209" s="79"/>
      <c r="C209" s="92"/>
      <c r="D209" s="81"/>
      <c r="E209" s="3"/>
      <c r="F209" s="82"/>
      <c r="G209" s="111"/>
    </row>
    <row r="210" spans="1:7" x14ac:dyDescent="0.25">
      <c r="A210" s="116"/>
      <c r="B210" s="79"/>
      <c r="C210" s="92"/>
      <c r="D210" s="81"/>
      <c r="E210" s="3"/>
      <c r="F210" s="82"/>
      <c r="G210" s="111"/>
    </row>
    <row r="211" spans="1:7" x14ac:dyDescent="0.25">
      <c r="A211" s="116"/>
      <c r="B211" s="79"/>
      <c r="C211" s="92"/>
      <c r="D211" s="81"/>
      <c r="E211" s="3"/>
      <c r="F211" s="99"/>
      <c r="G211" s="113"/>
    </row>
    <row r="212" spans="1:7" x14ac:dyDescent="0.25">
      <c r="A212" s="114"/>
      <c r="B212" s="74"/>
      <c r="C212" s="75"/>
      <c r="D212" s="54"/>
      <c r="E212" s="5"/>
      <c r="F212" s="77"/>
      <c r="G212" s="109"/>
    </row>
    <row r="213" spans="1:7" x14ac:dyDescent="0.25">
      <c r="A213" s="117"/>
      <c r="B213" s="84"/>
      <c r="C213" s="71" t="s">
        <v>88</v>
      </c>
      <c r="D213" s="72"/>
      <c r="E213" s="1"/>
      <c r="F213" s="99"/>
      <c r="G213" s="25">
        <f>SUM(G171:G211)</f>
        <v>200000</v>
      </c>
    </row>
    <row r="214" spans="1:7" ht="12.75" customHeight="1" x14ac:dyDescent="0.25">
      <c r="A214" s="87" t="str">
        <f>A2</f>
        <v>CONTRACT N3TC/RM-2025-601: Cedara IC to Hidcote_N3-4 km 1.6 to N3-4 km 61.6</v>
      </c>
      <c r="B214" s="100"/>
      <c r="C214" s="88"/>
      <c r="D214" s="54"/>
      <c r="E214" s="5"/>
      <c r="F214" s="101"/>
      <c r="G214" s="55" t="s">
        <v>0</v>
      </c>
    </row>
    <row r="215" spans="1:7" ht="12.75" customHeight="1" x14ac:dyDescent="0.25">
      <c r="A215" s="57" t="str">
        <f>A3</f>
        <v>MOWING, CUTTING AND REMOVAL OF VEGETATION ON THE N3 – PACKAGE 1</v>
      </c>
      <c r="B215" s="58"/>
      <c r="C215" s="59"/>
      <c r="D215" s="59"/>
      <c r="E215" s="63"/>
      <c r="F215" s="104"/>
      <c r="G215" s="62" t="s">
        <v>2</v>
      </c>
    </row>
    <row r="216" spans="1:7" ht="12.75" customHeight="1" x14ac:dyDescent="0.25">
      <c r="A216" s="57"/>
      <c r="B216" s="58"/>
      <c r="C216" s="59"/>
      <c r="D216" s="59"/>
      <c r="E216" s="63"/>
      <c r="F216" s="104"/>
      <c r="G216" s="105"/>
    </row>
    <row r="217" spans="1:7" ht="12.75" customHeight="1" x14ac:dyDescent="0.25">
      <c r="A217" s="130" t="s">
        <v>89</v>
      </c>
      <c r="B217" s="58"/>
      <c r="C217" s="59"/>
      <c r="D217" s="60"/>
      <c r="E217" s="63"/>
      <c r="F217" s="104"/>
      <c r="G217" s="105"/>
    </row>
    <row r="218" spans="1:7" x14ac:dyDescent="0.25">
      <c r="A218" s="98"/>
      <c r="B218" s="70"/>
      <c r="C218" s="71"/>
      <c r="D218" s="72"/>
      <c r="E218" s="1"/>
      <c r="F218" s="106"/>
      <c r="G218" s="107"/>
    </row>
    <row r="219" spans="1:7" x14ac:dyDescent="0.25">
      <c r="A219" s="108"/>
      <c r="B219" s="74"/>
      <c r="C219" s="88"/>
      <c r="D219" s="54"/>
      <c r="E219" s="5"/>
      <c r="F219" s="12"/>
      <c r="G219" s="24"/>
    </row>
    <row r="220" spans="1:7" x14ac:dyDescent="0.25">
      <c r="A220" s="110" t="s">
        <v>90</v>
      </c>
      <c r="B220" s="79"/>
      <c r="C220" s="131" t="s">
        <v>5</v>
      </c>
      <c r="D220" s="60"/>
      <c r="E220" s="6"/>
      <c r="F220" s="13"/>
      <c r="G220" s="23" t="s">
        <v>9</v>
      </c>
    </row>
    <row r="221" spans="1:7" x14ac:dyDescent="0.25">
      <c r="A221" s="112"/>
      <c r="B221" s="84"/>
      <c r="C221" s="71"/>
      <c r="D221" s="72"/>
      <c r="E221" s="1"/>
      <c r="F221" s="14"/>
      <c r="G221" s="25"/>
    </row>
    <row r="222" spans="1:7" x14ac:dyDescent="0.25">
      <c r="A222" s="132"/>
      <c r="B222" s="133"/>
      <c r="C222" s="134"/>
      <c r="D222" s="135"/>
      <c r="E222" s="136"/>
      <c r="F222" s="15"/>
      <c r="G222" s="26"/>
    </row>
    <row r="223" spans="1:7" x14ac:dyDescent="0.25">
      <c r="A223" s="137" t="s">
        <v>91</v>
      </c>
      <c r="B223" s="138"/>
      <c r="C223" s="139" t="s">
        <v>92</v>
      </c>
      <c r="D223" s="89"/>
      <c r="E223" s="140"/>
      <c r="F223" s="16"/>
      <c r="G223" s="27">
        <f>G107</f>
        <v>40000</v>
      </c>
    </row>
    <row r="224" spans="1:7" x14ac:dyDescent="0.25">
      <c r="A224" s="116"/>
      <c r="B224" s="58"/>
      <c r="C224" s="182"/>
      <c r="D224" s="183"/>
      <c r="E224" s="184"/>
      <c r="F224" s="17"/>
      <c r="G224" s="28"/>
    </row>
    <row r="225" spans="1:7" ht="13.5" thickBot="1" x14ac:dyDescent="0.3">
      <c r="A225" s="116"/>
      <c r="B225" s="58"/>
      <c r="C225" s="78"/>
      <c r="D225" s="141"/>
      <c r="E225" s="142"/>
      <c r="F225" s="17"/>
      <c r="G225" s="28"/>
    </row>
    <row r="226" spans="1:7" ht="13.5" thickBot="1" x14ac:dyDescent="0.3">
      <c r="A226" s="143"/>
      <c r="B226" s="144"/>
      <c r="C226" s="185" t="s">
        <v>93</v>
      </c>
      <c r="D226" s="186"/>
      <c r="E226" s="187"/>
      <c r="F226" s="18"/>
      <c r="G226" s="29">
        <f t="shared" ref="G226" si="23">G223</f>
        <v>40000</v>
      </c>
    </row>
    <row r="227" spans="1:7" x14ac:dyDescent="0.25">
      <c r="A227" s="116"/>
      <c r="B227" s="58"/>
      <c r="C227" s="57"/>
      <c r="D227" s="60"/>
      <c r="E227" s="7"/>
      <c r="F227" s="17"/>
      <c r="G227" s="23"/>
    </row>
    <row r="228" spans="1:7" x14ac:dyDescent="0.25">
      <c r="A228" s="137" t="s">
        <v>94</v>
      </c>
      <c r="B228" s="138"/>
      <c r="C228" s="139" t="s">
        <v>95</v>
      </c>
      <c r="D228" s="89"/>
      <c r="E228" s="140"/>
      <c r="F228" s="19"/>
      <c r="G228" s="30">
        <f t="shared" ref="G228" si="24">G213</f>
        <v>200000</v>
      </c>
    </row>
    <row r="229" spans="1:7" x14ac:dyDescent="0.25">
      <c r="A229" s="116"/>
      <c r="B229" s="58"/>
      <c r="C229" s="179"/>
      <c r="D229" s="180"/>
      <c r="E229" s="181"/>
      <c r="F229" s="104"/>
      <c r="G229" s="23"/>
    </row>
    <row r="230" spans="1:7" ht="13.5" thickBot="1" x14ac:dyDescent="0.3">
      <c r="A230" s="116"/>
      <c r="B230" s="58"/>
      <c r="C230" s="121"/>
      <c r="D230" s="145"/>
      <c r="E230" s="146"/>
      <c r="F230" s="17"/>
      <c r="G230" s="23"/>
    </row>
    <row r="231" spans="1:7" ht="13.5" thickBot="1" x14ac:dyDescent="0.3">
      <c r="A231" s="143"/>
      <c r="B231" s="144"/>
      <c r="C231" s="185" t="s">
        <v>96</v>
      </c>
      <c r="D231" s="186"/>
      <c r="E231" s="187"/>
      <c r="F231" s="18"/>
      <c r="G231" s="29">
        <f t="shared" ref="G231" si="25">G228</f>
        <v>200000</v>
      </c>
    </row>
    <row r="232" spans="1:7" ht="18" customHeight="1" x14ac:dyDescent="0.25">
      <c r="A232" s="116"/>
      <c r="B232" s="58"/>
      <c r="C232" s="121"/>
      <c r="D232" s="145"/>
      <c r="E232" s="146"/>
      <c r="F232" s="20"/>
      <c r="G232" s="23"/>
    </row>
    <row r="233" spans="1:7" ht="18" customHeight="1" x14ac:dyDescent="0.25">
      <c r="A233" s="147" t="s">
        <v>97</v>
      </c>
      <c r="B233" s="58"/>
      <c r="C233" s="148" t="s">
        <v>98</v>
      </c>
      <c r="D233" s="149"/>
      <c r="E233" s="146"/>
      <c r="F233" s="17"/>
      <c r="G233" s="23"/>
    </row>
    <row r="234" spans="1:7" ht="18" customHeight="1" x14ac:dyDescent="0.25">
      <c r="A234" s="150"/>
      <c r="B234" s="58"/>
      <c r="C234" s="151"/>
      <c r="D234" s="149"/>
      <c r="E234" s="146"/>
      <c r="F234" s="17"/>
      <c r="G234" s="23"/>
    </row>
    <row r="235" spans="1:7" ht="18" customHeight="1" x14ac:dyDescent="0.25">
      <c r="A235" s="31" t="s">
        <v>99</v>
      </c>
      <c r="B235" s="58"/>
      <c r="C235" s="151" t="s">
        <v>100</v>
      </c>
      <c r="D235" s="152" t="s">
        <v>101</v>
      </c>
      <c r="E235" s="146"/>
      <c r="F235" s="49"/>
      <c r="G235" s="28">
        <f t="shared" ref="G235" si="26">G323</f>
        <v>124100</v>
      </c>
    </row>
    <row r="236" spans="1:7" ht="18" customHeight="1" x14ac:dyDescent="0.25">
      <c r="A236" s="31" t="s">
        <v>102</v>
      </c>
      <c r="B236" s="58"/>
      <c r="C236" s="151" t="s">
        <v>103</v>
      </c>
      <c r="D236" s="152" t="s">
        <v>104</v>
      </c>
      <c r="E236" s="146"/>
      <c r="F236" s="17"/>
      <c r="G236" s="28">
        <f t="shared" ref="G236" si="27">G392</f>
        <v>124100</v>
      </c>
    </row>
    <row r="237" spans="1:7" ht="18" customHeight="1" x14ac:dyDescent="0.25">
      <c r="A237" s="31" t="s">
        <v>105</v>
      </c>
      <c r="B237" s="58"/>
      <c r="C237" s="151" t="s">
        <v>106</v>
      </c>
      <c r="D237" s="152" t="s">
        <v>107</v>
      </c>
      <c r="E237" s="146"/>
      <c r="F237" s="17"/>
      <c r="G237" s="28">
        <f t="shared" ref="G237" si="28">G462</f>
        <v>124100</v>
      </c>
    </row>
    <row r="238" spans="1:7" ht="18" customHeight="1" x14ac:dyDescent="0.25">
      <c r="A238" s="31" t="s">
        <v>108</v>
      </c>
      <c r="B238" s="58"/>
      <c r="C238" s="151" t="s">
        <v>109</v>
      </c>
      <c r="D238" s="152" t="s">
        <v>110</v>
      </c>
      <c r="E238" s="146"/>
      <c r="F238" s="17"/>
      <c r="G238" s="28">
        <f t="shared" ref="G238" si="29">G532</f>
        <v>124100</v>
      </c>
    </row>
    <row r="239" spans="1:7" ht="18" customHeight="1" thickBot="1" x14ac:dyDescent="0.3">
      <c r="A239" s="116"/>
      <c r="B239" s="58"/>
      <c r="C239" s="121"/>
      <c r="D239" s="145"/>
      <c r="E239" s="146"/>
      <c r="F239" s="21"/>
      <c r="G239" s="28"/>
    </row>
    <row r="240" spans="1:7" ht="13.5" thickBot="1" x14ac:dyDescent="0.3">
      <c r="A240" s="190" t="s">
        <v>111</v>
      </c>
      <c r="B240" s="191"/>
      <c r="C240" s="191"/>
      <c r="D240" s="191"/>
      <c r="E240" s="191"/>
      <c r="F240" s="153"/>
      <c r="G240" s="29">
        <f t="shared" ref="G240" si="30">SUM(G235:G238)</f>
        <v>496400</v>
      </c>
    </row>
    <row r="241" spans="1:7" x14ac:dyDescent="0.25">
      <c r="A241" s="116"/>
      <c r="B241" s="58"/>
      <c r="C241" s="59"/>
      <c r="D241" s="60"/>
      <c r="E241" s="6"/>
      <c r="F241" s="104"/>
      <c r="G241" s="23"/>
    </row>
    <row r="242" spans="1:7" x14ac:dyDescent="0.25">
      <c r="A242" s="110"/>
      <c r="B242" s="141" t="s">
        <v>93</v>
      </c>
      <c r="D242" s="60"/>
      <c r="E242" s="6"/>
      <c r="F242" s="104"/>
      <c r="G242" s="32">
        <f t="shared" ref="G242" si="31">G226</f>
        <v>40000</v>
      </c>
    </row>
    <row r="243" spans="1:7" x14ac:dyDescent="0.25">
      <c r="A243" s="116"/>
      <c r="B243" s="58"/>
      <c r="D243" s="60"/>
      <c r="E243" s="6"/>
      <c r="F243" s="104"/>
      <c r="G243" s="28"/>
    </row>
    <row r="244" spans="1:7" x14ac:dyDescent="0.25">
      <c r="A244" s="116"/>
      <c r="B244" s="141" t="s">
        <v>112</v>
      </c>
      <c r="D244" s="60"/>
      <c r="E244" s="6"/>
      <c r="F244" s="104"/>
      <c r="G244" s="32">
        <f t="shared" ref="G244" si="32">G231</f>
        <v>200000</v>
      </c>
    </row>
    <row r="245" spans="1:7" x14ac:dyDescent="0.25">
      <c r="A245" s="116"/>
      <c r="B245" s="58"/>
      <c r="D245" s="60"/>
      <c r="E245" s="6"/>
      <c r="F245" s="104"/>
      <c r="G245" s="28"/>
    </row>
    <row r="246" spans="1:7" x14ac:dyDescent="0.25">
      <c r="A246" s="116"/>
      <c r="B246" s="141" t="s">
        <v>113</v>
      </c>
      <c r="D246" s="60"/>
      <c r="E246" s="6"/>
      <c r="F246" s="104"/>
      <c r="G246" s="32">
        <f t="shared" ref="G246" si="33">G240</f>
        <v>496400</v>
      </c>
    </row>
    <row r="247" spans="1:7" x14ac:dyDescent="0.25">
      <c r="A247" s="116"/>
      <c r="B247" s="58"/>
      <c r="D247" s="60"/>
      <c r="E247" s="6"/>
      <c r="F247" s="104"/>
      <c r="G247" s="28"/>
    </row>
    <row r="248" spans="1:7" x14ac:dyDescent="0.25">
      <c r="A248" s="116"/>
      <c r="B248" s="58"/>
      <c r="C248" s="59"/>
      <c r="D248" s="60"/>
      <c r="E248" s="6"/>
      <c r="F248" s="104"/>
      <c r="G248" s="28"/>
    </row>
    <row r="249" spans="1:7" x14ac:dyDescent="0.25">
      <c r="A249" s="116" t="s">
        <v>114</v>
      </c>
      <c r="B249" s="141"/>
      <c r="C249" s="59"/>
      <c r="D249" s="60"/>
      <c r="E249" s="6"/>
      <c r="F249" s="104"/>
      <c r="G249" s="32">
        <f t="shared" ref="G249" si="34">SUM(G242:G246)</f>
        <v>736400</v>
      </c>
    </row>
    <row r="250" spans="1:7" x14ac:dyDescent="0.25">
      <c r="A250" s="116"/>
      <c r="B250" s="58"/>
      <c r="C250" s="59"/>
      <c r="D250" s="60"/>
      <c r="E250" s="6"/>
      <c r="F250" s="104"/>
      <c r="G250" s="28"/>
    </row>
    <row r="251" spans="1:7" x14ac:dyDescent="0.25">
      <c r="A251" s="110" t="s">
        <v>115</v>
      </c>
      <c r="B251" s="58"/>
      <c r="C251" s="58"/>
      <c r="D251" s="60"/>
      <c r="E251" s="6"/>
      <c r="F251" s="104"/>
      <c r="G251" s="32">
        <f t="shared" ref="G251" si="35">ROUND(G249*0.15,2)</f>
        <v>110460</v>
      </c>
    </row>
    <row r="252" spans="1:7" x14ac:dyDescent="0.25">
      <c r="A252" s="116"/>
      <c r="B252" s="58"/>
      <c r="C252" s="59"/>
      <c r="D252" s="60"/>
      <c r="E252" s="6"/>
      <c r="F252" s="104"/>
      <c r="G252" s="28"/>
    </row>
    <row r="253" spans="1:7" ht="13.5" thickBot="1" x14ac:dyDescent="0.3">
      <c r="A253" s="116" t="s">
        <v>116</v>
      </c>
      <c r="B253" s="58"/>
      <c r="C253" s="59"/>
      <c r="D253" s="60"/>
      <c r="E253" s="6"/>
      <c r="F253" s="104"/>
      <c r="G253" s="33">
        <f t="shared" ref="G253" si="36">G249+G251</f>
        <v>846860</v>
      </c>
    </row>
    <row r="254" spans="1:7" x14ac:dyDescent="0.25">
      <c r="A254" s="117"/>
      <c r="B254" s="70"/>
      <c r="C254" s="71"/>
      <c r="D254" s="72"/>
      <c r="E254" s="1"/>
      <c r="F254" s="154">
        <f t="shared" ref="F254" si="37">G253</f>
        <v>846860</v>
      </c>
      <c r="G254" s="25"/>
    </row>
    <row r="255" spans="1:7" ht="15.75" x14ac:dyDescent="0.25">
      <c r="A255" s="175" t="str">
        <f>A1</f>
        <v>PACKAGE 1</v>
      </c>
      <c r="B255" s="176"/>
      <c r="C255" s="176"/>
      <c r="D255" s="176"/>
      <c r="E255" s="176"/>
      <c r="F255" s="101"/>
      <c r="G255" s="55" t="s">
        <v>117</v>
      </c>
    </row>
    <row r="256" spans="1:7" x14ac:dyDescent="0.25">
      <c r="A256" s="57" t="str">
        <f>A$2</f>
        <v>CONTRACT N3TC/RM-2025-601: Cedara IC to Hidcote_N3-4 km 1.6 to N3-4 km 61.6</v>
      </c>
      <c r="B256" s="58"/>
      <c r="C256" s="59"/>
      <c r="D256" s="60"/>
      <c r="E256" s="22"/>
      <c r="F256" s="104"/>
      <c r="G256" s="62" t="s">
        <v>118</v>
      </c>
    </row>
    <row r="257" spans="1:7" x14ac:dyDescent="0.25">
      <c r="A257" s="57" t="str">
        <f>A$3</f>
        <v>MOWING, CUTTING AND REMOVAL OF VEGETATION ON THE N3 – PACKAGE 1</v>
      </c>
      <c r="B257" s="58"/>
      <c r="C257" s="59"/>
      <c r="D257" s="59"/>
      <c r="E257" s="155"/>
      <c r="F257" s="104"/>
      <c r="G257" s="105"/>
    </row>
    <row r="258" spans="1:7" x14ac:dyDescent="0.25">
      <c r="A258" s="69" t="s">
        <v>119</v>
      </c>
      <c r="B258" s="70"/>
      <c r="C258" s="71"/>
      <c r="D258" s="72"/>
      <c r="E258" s="1"/>
      <c r="F258" s="106"/>
      <c r="G258" s="107"/>
    </row>
    <row r="259" spans="1:7" x14ac:dyDescent="0.25">
      <c r="A259" s="129"/>
      <c r="B259" s="79"/>
      <c r="C259" s="156"/>
      <c r="D259" s="81"/>
      <c r="E259" s="3"/>
      <c r="F259" s="13"/>
      <c r="G259" s="23"/>
    </row>
    <row r="260" spans="1:7" x14ac:dyDescent="0.25">
      <c r="A260" s="110" t="s">
        <v>4</v>
      </c>
      <c r="B260" s="79"/>
      <c r="C260" s="80" t="s">
        <v>5</v>
      </c>
      <c r="D260" s="81" t="s">
        <v>6</v>
      </c>
      <c r="E260" s="3" t="s">
        <v>7</v>
      </c>
      <c r="F260" s="13" t="s">
        <v>8</v>
      </c>
      <c r="G260" s="23" t="s">
        <v>9</v>
      </c>
    </row>
    <row r="261" spans="1:7" x14ac:dyDescent="0.25">
      <c r="A261" s="112"/>
      <c r="B261" s="84"/>
      <c r="C261" s="85"/>
      <c r="D261" s="86"/>
      <c r="E261" s="4"/>
      <c r="F261" s="14"/>
      <c r="G261" s="25"/>
    </row>
    <row r="262" spans="1:7" x14ac:dyDescent="0.25">
      <c r="A262" s="114"/>
      <c r="B262" s="74"/>
      <c r="C262" s="88"/>
      <c r="D262" s="76"/>
      <c r="E262" s="3"/>
      <c r="F262" s="13"/>
      <c r="G262" s="23"/>
    </row>
    <row r="263" spans="1:7" ht="24" x14ac:dyDescent="0.25">
      <c r="A263" s="116" t="s">
        <v>11</v>
      </c>
      <c r="B263" s="79"/>
      <c r="C263" s="90" t="s">
        <v>12</v>
      </c>
      <c r="D263" s="81"/>
      <c r="E263" s="3"/>
      <c r="F263" s="13"/>
      <c r="G263" s="23"/>
    </row>
    <row r="264" spans="1:7" x14ac:dyDescent="0.25">
      <c r="A264" s="116"/>
      <c r="B264" s="91"/>
      <c r="C264" s="92"/>
      <c r="D264" s="81"/>
      <c r="E264" s="3"/>
      <c r="F264" s="13"/>
      <c r="G264" s="23"/>
    </row>
    <row r="265" spans="1:7" x14ac:dyDescent="0.25">
      <c r="A265" s="116" t="s">
        <v>146</v>
      </c>
      <c r="B265" s="91"/>
      <c r="C265" s="92" t="s">
        <v>150</v>
      </c>
      <c r="D265" s="81"/>
      <c r="E265" s="3"/>
      <c r="F265" s="13"/>
      <c r="G265" s="23"/>
    </row>
    <row r="266" spans="1:7" x14ac:dyDescent="0.25">
      <c r="A266" s="116"/>
      <c r="B266" s="91"/>
      <c r="C266" s="92" t="s">
        <v>149</v>
      </c>
      <c r="D266" s="81"/>
      <c r="E266" s="3"/>
      <c r="F266" s="13"/>
      <c r="G266" s="23"/>
    </row>
    <row r="267" spans="1:7" x14ac:dyDescent="0.25">
      <c r="A267" s="116"/>
      <c r="B267" s="91"/>
      <c r="C267" s="92"/>
      <c r="D267" s="81"/>
      <c r="E267" s="3"/>
      <c r="F267" s="13"/>
      <c r="G267" s="23"/>
    </row>
    <row r="268" spans="1:7" x14ac:dyDescent="0.25">
      <c r="A268" s="116"/>
      <c r="B268" s="79" t="s">
        <v>17</v>
      </c>
      <c r="C268" s="92" t="s">
        <v>124</v>
      </c>
      <c r="D268" s="81"/>
      <c r="E268" s="3"/>
      <c r="F268" s="13"/>
      <c r="G268" s="23"/>
    </row>
    <row r="269" spans="1:7" x14ac:dyDescent="0.25">
      <c r="A269" s="116"/>
      <c r="B269" s="79"/>
      <c r="C269" s="92" t="s">
        <v>138</v>
      </c>
      <c r="D269" s="81" t="s">
        <v>19</v>
      </c>
      <c r="E269" s="3">
        <v>1</v>
      </c>
      <c r="F269" s="157">
        <v>9800</v>
      </c>
      <c r="G269" s="23">
        <f t="shared" ref="G269:G270" si="38">ROUND($E269*F269,2)</f>
        <v>9800</v>
      </c>
    </row>
    <row r="270" spans="1:7" x14ac:dyDescent="0.25">
      <c r="A270" s="116"/>
      <c r="B270" s="79"/>
      <c r="C270" s="92" t="s">
        <v>139</v>
      </c>
      <c r="D270" s="81" t="s">
        <v>19</v>
      </c>
      <c r="E270" s="3">
        <v>1</v>
      </c>
      <c r="F270" s="157">
        <v>9800</v>
      </c>
      <c r="G270" s="23">
        <f t="shared" si="38"/>
        <v>9800</v>
      </c>
    </row>
    <row r="271" spans="1:7" x14ac:dyDescent="0.25">
      <c r="A271" s="116"/>
      <c r="B271" s="79"/>
      <c r="C271" s="92"/>
      <c r="D271" s="81"/>
      <c r="E271" s="3"/>
      <c r="F271" s="157"/>
      <c r="G271" s="23"/>
    </row>
    <row r="272" spans="1:7" x14ac:dyDescent="0.25">
      <c r="A272" s="116"/>
      <c r="B272" s="79" t="s">
        <v>20</v>
      </c>
      <c r="C272" s="92" t="s">
        <v>125</v>
      </c>
      <c r="D272" s="81"/>
      <c r="E272" s="3"/>
      <c r="F272" s="157"/>
      <c r="G272" s="23"/>
    </row>
    <row r="273" spans="1:7" x14ac:dyDescent="0.25">
      <c r="A273" s="116"/>
      <c r="B273" s="79"/>
      <c r="C273" s="92" t="s">
        <v>140</v>
      </c>
      <c r="D273" s="81" t="s">
        <v>19</v>
      </c>
      <c r="E273" s="3">
        <v>1</v>
      </c>
      <c r="F273" s="157">
        <v>6200</v>
      </c>
      <c r="G273" s="23">
        <f t="shared" ref="G273:G276" si="39">ROUND($E273*F273,2)</f>
        <v>6200</v>
      </c>
    </row>
    <row r="274" spans="1:7" x14ac:dyDescent="0.25">
      <c r="A274" s="116"/>
      <c r="B274" s="79"/>
      <c r="C274" s="92" t="s">
        <v>141</v>
      </c>
      <c r="D274" s="81" t="s">
        <v>19</v>
      </c>
      <c r="E274" s="3">
        <v>1</v>
      </c>
      <c r="F274" s="157">
        <v>6200</v>
      </c>
      <c r="G274" s="23">
        <f t="shared" si="39"/>
        <v>6200</v>
      </c>
    </row>
    <row r="275" spans="1:7" x14ac:dyDescent="0.25">
      <c r="A275" s="116"/>
      <c r="B275" s="79"/>
      <c r="C275" s="92" t="s">
        <v>143</v>
      </c>
      <c r="D275" s="81" t="s">
        <v>19</v>
      </c>
      <c r="E275" s="3">
        <v>1</v>
      </c>
      <c r="F275" s="157">
        <v>6200</v>
      </c>
      <c r="G275" s="23">
        <f t="shared" si="39"/>
        <v>6200</v>
      </c>
    </row>
    <row r="276" spans="1:7" x14ac:dyDescent="0.25">
      <c r="A276" s="116"/>
      <c r="B276" s="79"/>
      <c r="C276" s="92" t="s">
        <v>142</v>
      </c>
      <c r="D276" s="81" t="s">
        <v>19</v>
      </c>
      <c r="E276" s="3">
        <v>1</v>
      </c>
      <c r="F276" s="157">
        <v>6200</v>
      </c>
      <c r="G276" s="23">
        <f t="shared" si="39"/>
        <v>6200</v>
      </c>
    </row>
    <row r="277" spans="1:7" x14ac:dyDescent="0.25">
      <c r="A277" s="116"/>
      <c r="B277" s="91"/>
      <c r="C277" s="92" t="s">
        <v>172</v>
      </c>
      <c r="D277" s="81" t="s">
        <v>19</v>
      </c>
      <c r="E277" s="3">
        <v>1</v>
      </c>
      <c r="F277" s="157">
        <v>6200</v>
      </c>
      <c r="G277" s="23">
        <f t="shared" ref="G277" si="40">ROUND($E277*F277,2)</f>
        <v>6200</v>
      </c>
    </row>
    <row r="278" spans="1:7" x14ac:dyDescent="0.25">
      <c r="A278" s="116"/>
      <c r="B278" s="91"/>
      <c r="C278" s="92"/>
      <c r="D278" s="81"/>
      <c r="E278" s="3"/>
      <c r="F278" s="93"/>
      <c r="G278" s="23"/>
    </row>
    <row r="279" spans="1:7" x14ac:dyDescent="0.25">
      <c r="A279" s="116" t="s">
        <v>38</v>
      </c>
      <c r="B279" s="79"/>
      <c r="C279" s="90" t="s">
        <v>39</v>
      </c>
      <c r="D279" s="81"/>
      <c r="E279" s="3"/>
      <c r="F279" s="93"/>
      <c r="G279" s="23"/>
    </row>
    <row r="280" spans="1:7" x14ac:dyDescent="0.25">
      <c r="A280" s="116"/>
      <c r="B280" s="91"/>
      <c r="C280" s="92"/>
      <c r="D280" s="81"/>
      <c r="E280" s="3"/>
      <c r="F280" s="93"/>
      <c r="G280" s="23"/>
    </row>
    <row r="281" spans="1:7" ht="15" customHeight="1" x14ac:dyDescent="0.2">
      <c r="A281" s="119"/>
      <c r="B281" s="79"/>
      <c r="C281" s="158" t="s">
        <v>120</v>
      </c>
      <c r="D281" s="81"/>
      <c r="E281" s="3"/>
      <c r="F281" s="94"/>
      <c r="G281" s="23"/>
    </row>
    <row r="282" spans="1:7" x14ac:dyDescent="0.25">
      <c r="A282" s="116"/>
      <c r="B282" s="79"/>
      <c r="C282" s="92"/>
      <c r="D282" s="81"/>
      <c r="E282" s="3"/>
      <c r="F282" s="93"/>
      <c r="G282" s="23"/>
    </row>
    <row r="283" spans="1:7" ht="24" x14ac:dyDescent="0.25">
      <c r="A283" s="116" t="s">
        <v>56</v>
      </c>
      <c r="B283" s="79"/>
      <c r="C283" s="92" t="s">
        <v>121</v>
      </c>
      <c r="D283" s="81"/>
      <c r="E283" s="3"/>
      <c r="F283" s="93"/>
      <c r="G283" s="23"/>
    </row>
    <row r="284" spans="1:7" x14ac:dyDescent="0.25">
      <c r="A284" s="116"/>
      <c r="B284" s="79"/>
      <c r="C284" s="92"/>
      <c r="D284" s="81"/>
      <c r="E284" s="3"/>
      <c r="F284" s="93"/>
      <c r="G284" s="23"/>
    </row>
    <row r="285" spans="1:7" ht="15.75" customHeight="1" x14ac:dyDescent="0.2">
      <c r="A285" s="116"/>
      <c r="B285" s="79"/>
      <c r="C285" s="158" t="s">
        <v>122</v>
      </c>
      <c r="D285" s="81"/>
      <c r="E285" s="3"/>
      <c r="F285" s="93"/>
      <c r="G285" s="23"/>
    </row>
    <row r="286" spans="1:7" x14ac:dyDescent="0.25">
      <c r="A286" s="116"/>
      <c r="B286" s="79"/>
      <c r="C286" s="92" t="s">
        <v>123</v>
      </c>
      <c r="D286" s="81"/>
      <c r="E286" s="3"/>
      <c r="F286" s="93"/>
      <c r="G286" s="23"/>
    </row>
    <row r="287" spans="1:7" x14ac:dyDescent="0.25">
      <c r="A287" s="116"/>
      <c r="B287" s="79"/>
      <c r="C287" s="92"/>
      <c r="D287" s="81"/>
      <c r="E287" s="3"/>
      <c r="F287" s="93"/>
      <c r="G287" s="23"/>
    </row>
    <row r="288" spans="1:7" x14ac:dyDescent="0.25">
      <c r="A288" s="116"/>
      <c r="B288" s="79" t="s">
        <v>17</v>
      </c>
      <c r="C288" s="92" t="s">
        <v>124</v>
      </c>
      <c r="D288" s="81"/>
      <c r="E288" s="3"/>
      <c r="F288" s="93"/>
      <c r="G288" s="23"/>
    </row>
    <row r="289" spans="1:7" x14ac:dyDescent="0.25">
      <c r="A289" s="116"/>
      <c r="B289" s="79"/>
      <c r="C289" s="92" t="s">
        <v>138</v>
      </c>
      <c r="D289" s="81" t="s">
        <v>19</v>
      </c>
      <c r="E289" s="3">
        <v>1</v>
      </c>
      <c r="F289" s="157">
        <v>12250</v>
      </c>
      <c r="G289" s="23">
        <f t="shared" ref="G289:G290" si="41">ROUND($E289*F289,2)</f>
        <v>12250</v>
      </c>
    </row>
    <row r="290" spans="1:7" x14ac:dyDescent="0.25">
      <c r="A290" s="116"/>
      <c r="B290" s="79"/>
      <c r="C290" s="92" t="s">
        <v>139</v>
      </c>
      <c r="D290" s="81" t="s">
        <v>19</v>
      </c>
      <c r="E290" s="3">
        <v>1</v>
      </c>
      <c r="F290" s="157">
        <v>12250</v>
      </c>
      <c r="G290" s="23">
        <f t="shared" si="41"/>
        <v>12250</v>
      </c>
    </row>
    <row r="291" spans="1:7" x14ac:dyDescent="0.25">
      <c r="A291" s="116"/>
      <c r="B291" s="79"/>
      <c r="C291" s="92"/>
      <c r="D291" s="81"/>
      <c r="E291" s="3"/>
      <c r="F291" s="157"/>
      <c r="G291" s="23"/>
    </row>
    <row r="292" spans="1:7" x14ac:dyDescent="0.25">
      <c r="A292" s="116"/>
      <c r="B292" s="79" t="s">
        <v>20</v>
      </c>
      <c r="C292" s="92" t="s">
        <v>125</v>
      </c>
      <c r="D292" s="81"/>
      <c r="E292" s="3"/>
      <c r="F292" s="157"/>
      <c r="G292" s="23"/>
    </row>
    <row r="293" spans="1:7" x14ac:dyDescent="0.25">
      <c r="A293" s="116"/>
      <c r="B293" s="79"/>
      <c r="C293" s="92" t="s">
        <v>140</v>
      </c>
      <c r="D293" s="81" t="s">
        <v>19</v>
      </c>
      <c r="E293" s="3">
        <v>1</v>
      </c>
      <c r="F293" s="157">
        <v>9800</v>
      </c>
      <c r="G293" s="23">
        <f t="shared" ref="G293:G297" si="42">ROUND($E293*F293,2)</f>
        <v>9800</v>
      </c>
    </row>
    <row r="294" spans="1:7" x14ac:dyDescent="0.25">
      <c r="A294" s="116"/>
      <c r="B294" s="79"/>
      <c r="C294" s="92" t="s">
        <v>141</v>
      </c>
      <c r="D294" s="81" t="s">
        <v>19</v>
      </c>
      <c r="E294" s="3">
        <v>1</v>
      </c>
      <c r="F294" s="157">
        <v>9800</v>
      </c>
      <c r="G294" s="23">
        <f t="shared" si="42"/>
        <v>9800</v>
      </c>
    </row>
    <row r="295" spans="1:7" x14ac:dyDescent="0.25">
      <c r="A295" s="116"/>
      <c r="B295" s="79"/>
      <c r="C295" s="92" t="s">
        <v>143</v>
      </c>
      <c r="D295" s="81" t="s">
        <v>19</v>
      </c>
      <c r="E295" s="3">
        <v>1</v>
      </c>
      <c r="F295" s="157">
        <v>9800</v>
      </c>
      <c r="G295" s="23">
        <f t="shared" si="42"/>
        <v>9800</v>
      </c>
    </row>
    <row r="296" spans="1:7" x14ac:dyDescent="0.25">
      <c r="A296" s="116"/>
      <c r="B296" s="79"/>
      <c r="C296" s="92" t="s">
        <v>142</v>
      </c>
      <c r="D296" s="81" t="s">
        <v>19</v>
      </c>
      <c r="E296" s="3">
        <v>1</v>
      </c>
      <c r="F296" s="157">
        <v>9800</v>
      </c>
      <c r="G296" s="23">
        <f t="shared" si="42"/>
        <v>9800</v>
      </c>
    </row>
    <row r="297" spans="1:7" x14ac:dyDescent="0.25">
      <c r="A297" s="116"/>
      <c r="B297" s="91"/>
      <c r="C297" s="92" t="s">
        <v>172</v>
      </c>
      <c r="D297" s="81" t="s">
        <v>19</v>
      </c>
      <c r="E297" s="3">
        <v>1</v>
      </c>
      <c r="F297" s="157">
        <v>9800</v>
      </c>
      <c r="G297" s="23">
        <f t="shared" si="42"/>
        <v>9800</v>
      </c>
    </row>
    <row r="298" spans="1:7" x14ac:dyDescent="0.25">
      <c r="A298" s="116"/>
      <c r="B298" s="79"/>
      <c r="C298" s="92"/>
      <c r="D298" s="81"/>
      <c r="E298" s="3"/>
      <c r="F298" s="93"/>
      <c r="G298" s="23"/>
    </row>
    <row r="299" spans="1:7" ht="36" x14ac:dyDescent="0.25">
      <c r="A299" s="116"/>
      <c r="B299" s="79"/>
      <c r="C299" s="159" t="s">
        <v>126</v>
      </c>
      <c r="D299" s="81"/>
      <c r="E299" s="3"/>
      <c r="F299" s="93"/>
      <c r="G299" s="23"/>
    </row>
    <row r="300" spans="1:7" x14ac:dyDescent="0.25">
      <c r="A300" s="116"/>
      <c r="B300" s="79"/>
      <c r="C300" s="159"/>
      <c r="D300" s="81"/>
      <c r="E300" s="3"/>
      <c r="F300" s="93"/>
      <c r="G300" s="23"/>
    </row>
    <row r="301" spans="1:7" ht="36" x14ac:dyDescent="0.25">
      <c r="A301" s="116"/>
      <c r="B301" s="79"/>
      <c r="C301" s="159" t="s">
        <v>127</v>
      </c>
      <c r="D301" s="81"/>
      <c r="E301" s="3"/>
      <c r="F301" s="93"/>
      <c r="G301" s="23"/>
    </row>
    <row r="302" spans="1:7" x14ac:dyDescent="0.25">
      <c r="A302" s="116"/>
      <c r="B302" s="79"/>
      <c r="C302" s="92"/>
      <c r="D302" s="81"/>
      <c r="E302" s="3"/>
      <c r="F302" s="93"/>
      <c r="G302" s="23"/>
    </row>
    <row r="303" spans="1:7" ht="24" x14ac:dyDescent="0.25">
      <c r="A303" s="116" t="s">
        <v>60</v>
      </c>
      <c r="B303" s="79"/>
      <c r="C303" s="90" t="s">
        <v>61</v>
      </c>
      <c r="D303" s="81"/>
      <c r="E303" s="3"/>
      <c r="F303" s="93"/>
      <c r="G303" s="23"/>
    </row>
    <row r="304" spans="1:7" x14ac:dyDescent="0.25">
      <c r="A304" s="116"/>
      <c r="B304" s="91"/>
      <c r="C304" s="92"/>
      <c r="D304" s="81"/>
      <c r="E304" s="3"/>
      <c r="F304" s="93"/>
      <c r="G304" s="23"/>
    </row>
    <row r="305" spans="1:9" x14ac:dyDescent="0.25">
      <c r="A305" s="116" t="s">
        <v>62</v>
      </c>
      <c r="B305" s="91"/>
      <c r="C305" s="59" t="s">
        <v>63</v>
      </c>
      <c r="D305" s="81"/>
      <c r="E305" s="3"/>
      <c r="F305" s="93"/>
      <c r="G305" s="23"/>
    </row>
    <row r="306" spans="1:9" x14ac:dyDescent="0.25">
      <c r="A306" s="116"/>
      <c r="B306" s="91"/>
      <c r="C306" s="92" t="s">
        <v>158</v>
      </c>
      <c r="D306" s="81"/>
      <c r="E306" s="3"/>
      <c r="F306" s="93"/>
      <c r="G306" s="23"/>
    </row>
    <row r="307" spans="1:9" x14ac:dyDescent="0.25">
      <c r="A307" s="116"/>
      <c r="B307" s="91"/>
      <c r="C307" s="92"/>
      <c r="D307" s="81"/>
      <c r="E307" s="3"/>
      <c r="F307" s="93"/>
      <c r="G307" s="23"/>
    </row>
    <row r="308" spans="1:9" ht="24" x14ac:dyDescent="0.25">
      <c r="A308" s="116"/>
      <c r="B308" s="79" t="s">
        <v>17</v>
      </c>
      <c r="C308" s="92" t="s">
        <v>128</v>
      </c>
      <c r="D308" s="81" t="s">
        <v>65</v>
      </c>
      <c r="E308" s="3">
        <v>50</v>
      </c>
      <c r="F308" s="93">
        <f>$F$138</f>
        <v>0</v>
      </c>
      <c r="G308" s="23">
        <f t="shared" ref="G308" si="43">ROUND($E308*F308,2)</f>
        <v>0</v>
      </c>
    </row>
    <row r="309" spans="1:9" x14ac:dyDescent="0.25">
      <c r="A309" s="116"/>
      <c r="B309" s="79"/>
      <c r="C309" s="92"/>
      <c r="D309" s="81"/>
      <c r="E309" s="3"/>
      <c r="F309" s="93"/>
      <c r="G309" s="23"/>
    </row>
    <row r="310" spans="1:9" x14ac:dyDescent="0.25">
      <c r="A310" s="116" t="s">
        <v>72</v>
      </c>
      <c r="B310" s="91"/>
      <c r="C310" s="92" t="s">
        <v>168</v>
      </c>
      <c r="D310" s="81"/>
      <c r="E310" s="3"/>
      <c r="F310" s="93"/>
      <c r="G310" s="23"/>
      <c r="I310" s="92"/>
    </row>
    <row r="311" spans="1:9" ht="15.75" customHeight="1" x14ac:dyDescent="0.25">
      <c r="A311" s="116"/>
      <c r="B311" s="91"/>
      <c r="C311" s="92" t="s">
        <v>170</v>
      </c>
      <c r="D311" s="81"/>
      <c r="E311" s="3"/>
      <c r="F311" s="93"/>
      <c r="G311" s="23"/>
      <c r="I311" s="92"/>
    </row>
    <row r="312" spans="1:9" x14ac:dyDescent="0.25">
      <c r="A312" s="116"/>
      <c r="B312" s="79"/>
      <c r="C312" s="92" t="s">
        <v>169</v>
      </c>
      <c r="D312" s="81"/>
      <c r="E312" s="3"/>
      <c r="F312" s="93"/>
      <c r="G312" s="23"/>
      <c r="I312" s="92"/>
    </row>
    <row r="313" spans="1:9" x14ac:dyDescent="0.25">
      <c r="A313" s="116"/>
      <c r="B313" s="79"/>
      <c r="C313" s="92"/>
      <c r="D313" s="81"/>
      <c r="E313" s="3"/>
      <c r="F313" s="93"/>
      <c r="G313" s="23"/>
      <c r="I313" s="92"/>
    </row>
    <row r="314" spans="1:9" ht="24" x14ac:dyDescent="0.25">
      <c r="A314" s="116"/>
      <c r="B314" s="79" t="s">
        <v>17</v>
      </c>
      <c r="C314" s="92" t="s">
        <v>73</v>
      </c>
      <c r="D314" s="81" t="s">
        <v>65</v>
      </c>
      <c r="E314" s="3">
        <f>2*10</f>
        <v>20</v>
      </c>
      <c r="F314" s="93">
        <f>$F$178</f>
        <v>0</v>
      </c>
      <c r="G314" s="23">
        <f t="shared" ref="G314" si="44">ROUND($E314*F314,2)</f>
        <v>0</v>
      </c>
    </row>
    <row r="315" spans="1:9" x14ac:dyDescent="0.25">
      <c r="A315" s="116"/>
      <c r="B315" s="79"/>
      <c r="C315" s="92"/>
      <c r="D315" s="81"/>
      <c r="E315" s="3"/>
      <c r="F315" s="93"/>
      <c r="G315" s="23"/>
    </row>
    <row r="316" spans="1:9" x14ac:dyDescent="0.25">
      <c r="A316" s="116"/>
      <c r="B316" s="79" t="s">
        <v>30</v>
      </c>
      <c r="C316" s="92" t="s">
        <v>74</v>
      </c>
      <c r="D316" s="81" t="s">
        <v>67</v>
      </c>
      <c r="E316" s="3">
        <v>21</v>
      </c>
      <c r="F316" s="93">
        <f>$F$180</f>
        <v>0</v>
      </c>
      <c r="G316" s="23">
        <f t="shared" ref="G316" si="45">ROUND($E316*F316,2)</f>
        <v>0</v>
      </c>
    </row>
    <row r="317" spans="1:9" x14ac:dyDescent="0.25">
      <c r="A317" s="116"/>
      <c r="B317" s="79"/>
      <c r="C317" s="92" t="s">
        <v>68</v>
      </c>
      <c r="D317" s="81"/>
      <c r="E317" s="3"/>
      <c r="F317" s="93"/>
      <c r="G317" s="23"/>
    </row>
    <row r="318" spans="1:9" x14ac:dyDescent="0.25">
      <c r="A318" s="116"/>
      <c r="B318" s="79"/>
      <c r="C318" s="92"/>
      <c r="D318" s="81"/>
      <c r="E318" s="3"/>
      <c r="F318" s="93"/>
      <c r="G318" s="23"/>
    </row>
    <row r="319" spans="1:9" ht="24" x14ac:dyDescent="0.25">
      <c r="A319" s="116"/>
      <c r="B319" s="79" t="s">
        <v>69</v>
      </c>
      <c r="C319" s="92" t="s">
        <v>75</v>
      </c>
      <c r="D319" s="81" t="s">
        <v>65</v>
      </c>
      <c r="E319" s="3">
        <f>2*10</f>
        <v>20</v>
      </c>
      <c r="F319" s="93">
        <f>$F$183</f>
        <v>0</v>
      </c>
      <c r="G319" s="23">
        <f t="shared" ref="G319" si="46">ROUND($E319*F319,2)</f>
        <v>0</v>
      </c>
    </row>
    <row r="320" spans="1:9" x14ac:dyDescent="0.25">
      <c r="A320" s="116"/>
      <c r="B320" s="79"/>
      <c r="C320" s="92"/>
      <c r="D320" s="81"/>
      <c r="E320" s="3"/>
      <c r="F320" s="93"/>
      <c r="G320" s="23"/>
    </row>
    <row r="321" spans="1:7" ht="24" x14ac:dyDescent="0.25">
      <c r="A321" s="116"/>
      <c r="B321" s="79" t="s">
        <v>76</v>
      </c>
      <c r="C321" s="92" t="s">
        <v>175</v>
      </c>
      <c r="D321" s="81" t="s">
        <v>67</v>
      </c>
      <c r="E321" s="3">
        <v>21</v>
      </c>
      <c r="F321" s="93">
        <f>$F$185</f>
        <v>0</v>
      </c>
      <c r="G321" s="23">
        <f t="shared" ref="G321" si="47">ROUND($E321*F321,2)</f>
        <v>0</v>
      </c>
    </row>
    <row r="322" spans="1:7" x14ac:dyDescent="0.25">
      <c r="A322" s="116"/>
      <c r="B322" s="79"/>
      <c r="C322" s="92"/>
      <c r="D322" s="81"/>
      <c r="E322" s="3"/>
      <c r="F322" s="13"/>
      <c r="G322" s="23"/>
    </row>
    <row r="323" spans="1:7" x14ac:dyDescent="0.2">
      <c r="A323" s="34" t="s">
        <v>129</v>
      </c>
      <c r="B323" s="9"/>
      <c r="C323" s="9"/>
      <c r="D323" s="9"/>
      <c r="E323" s="10"/>
      <c r="F323" s="11" t="s">
        <v>117</v>
      </c>
      <c r="G323" s="30">
        <f>SUM(G264:G322)</f>
        <v>124100</v>
      </c>
    </row>
    <row r="324" spans="1:7" x14ac:dyDescent="0.25">
      <c r="A324" s="160"/>
      <c r="B324" s="161"/>
      <c r="C324" s="162"/>
      <c r="D324" s="163"/>
      <c r="E324" s="44"/>
      <c r="F324" s="101"/>
      <c r="G324" s="164"/>
    </row>
    <row r="325" spans="1:7" ht="15.75" x14ac:dyDescent="0.25">
      <c r="A325" s="188" t="str">
        <f>A1</f>
        <v>PACKAGE 1</v>
      </c>
      <c r="B325" s="189"/>
      <c r="C325" s="189"/>
      <c r="D325" s="189"/>
      <c r="E325" s="189"/>
      <c r="F325" s="104"/>
      <c r="G325" s="62" t="s">
        <v>130</v>
      </c>
    </row>
    <row r="326" spans="1:7" x14ac:dyDescent="0.25">
      <c r="A326" s="57" t="str">
        <f>A$2</f>
        <v>CONTRACT N3TC/RM-2025-601: Cedara IC to Hidcote_N3-4 km 1.6 to N3-4 km 61.6</v>
      </c>
      <c r="B326" s="58"/>
      <c r="C326" s="59"/>
      <c r="D326" s="60"/>
      <c r="E326" s="22"/>
      <c r="F326" s="104"/>
      <c r="G326" s="62" t="s">
        <v>131</v>
      </c>
    </row>
    <row r="327" spans="1:7" x14ac:dyDescent="0.25">
      <c r="A327" s="57" t="str">
        <f>A$3</f>
        <v>MOWING, CUTTING AND REMOVAL OF VEGETATION ON THE N3 – PACKAGE 1</v>
      </c>
      <c r="B327" s="58"/>
      <c r="C327" s="59"/>
      <c r="D327" s="59"/>
      <c r="E327" s="155"/>
      <c r="F327" s="104"/>
      <c r="G327" s="105"/>
    </row>
    <row r="328" spans="1:7" x14ac:dyDescent="0.25">
      <c r="A328" s="69" t="s">
        <v>161</v>
      </c>
      <c r="B328" s="70"/>
      <c r="C328" s="71"/>
      <c r="D328" s="72"/>
      <c r="E328" s="1"/>
      <c r="F328" s="106"/>
      <c r="G328" s="107"/>
    </row>
    <row r="329" spans="1:7" x14ac:dyDescent="0.25">
      <c r="A329" s="108"/>
      <c r="B329" s="74"/>
      <c r="C329" s="75"/>
      <c r="D329" s="76"/>
      <c r="E329" s="2"/>
      <c r="F329" s="12"/>
      <c r="G329" s="24"/>
    </row>
    <row r="330" spans="1:7" x14ac:dyDescent="0.25">
      <c r="A330" s="110" t="s">
        <v>4</v>
      </c>
      <c r="B330" s="79"/>
      <c r="C330" s="80" t="s">
        <v>5</v>
      </c>
      <c r="D330" s="81" t="s">
        <v>6</v>
      </c>
      <c r="E330" s="3" t="s">
        <v>7</v>
      </c>
      <c r="F330" s="13" t="s">
        <v>8</v>
      </c>
      <c r="G330" s="23" t="s">
        <v>9</v>
      </c>
    </row>
    <row r="331" spans="1:7" x14ac:dyDescent="0.25">
      <c r="A331" s="112"/>
      <c r="B331" s="84"/>
      <c r="C331" s="85"/>
      <c r="D331" s="86"/>
      <c r="E331" s="4"/>
      <c r="F331" s="14"/>
      <c r="G331" s="25"/>
    </row>
    <row r="332" spans="1:7" x14ac:dyDescent="0.25">
      <c r="A332" s="114"/>
      <c r="B332" s="74"/>
      <c r="C332" s="88"/>
      <c r="D332" s="76"/>
      <c r="E332" s="3"/>
      <c r="F332" s="13"/>
      <c r="G332" s="23"/>
    </row>
    <row r="333" spans="1:7" ht="24" x14ac:dyDescent="0.25">
      <c r="A333" s="116" t="s">
        <v>11</v>
      </c>
      <c r="B333" s="79"/>
      <c r="C333" s="90" t="s">
        <v>12</v>
      </c>
      <c r="D333" s="81"/>
      <c r="E333" s="3"/>
      <c r="F333" s="13"/>
      <c r="G333" s="23"/>
    </row>
    <row r="334" spans="1:7" x14ac:dyDescent="0.25">
      <c r="A334" s="116"/>
      <c r="B334" s="91"/>
      <c r="C334" s="92"/>
      <c r="D334" s="81"/>
      <c r="E334" s="3"/>
      <c r="F334" s="13"/>
      <c r="G334" s="23"/>
    </row>
    <row r="335" spans="1:7" x14ac:dyDescent="0.25">
      <c r="A335" s="116" t="s">
        <v>146</v>
      </c>
      <c r="B335" s="91"/>
      <c r="C335" s="92" t="s">
        <v>150</v>
      </c>
      <c r="D335" s="81"/>
      <c r="E335" s="3"/>
      <c r="F335" s="13"/>
      <c r="G335" s="23"/>
    </row>
    <row r="336" spans="1:7" x14ac:dyDescent="0.25">
      <c r="A336" s="116"/>
      <c r="B336" s="91"/>
      <c r="C336" s="92" t="s">
        <v>149</v>
      </c>
      <c r="D336" s="81"/>
      <c r="E336" s="3"/>
      <c r="F336" s="13"/>
      <c r="G336" s="23"/>
    </row>
    <row r="337" spans="1:7" x14ac:dyDescent="0.25">
      <c r="A337" s="116"/>
      <c r="B337" s="91"/>
      <c r="C337" s="92"/>
      <c r="D337" s="81"/>
      <c r="E337" s="3"/>
      <c r="F337" s="13"/>
      <c r="G337" s="23"/>
    </row>
    <row r="338" spans="1:7" x14ac:dyDescent="0.25">
      <c r="A338" s="116"/>
      <c r="B338" s="79" t="s">
        <v>17</v>
      </c>
      <c r="C338" s="92" t="s">
        <v>124</v>
      </c>
      <c r="D338" s="81"/>
      <c r="E338" s="3"/>
      <c r="F338" s="93"/>
      <c r="G338" s="23"/>
    </row>
    <row r="339" spans="1:7" x14ac:dyDescent="0.25">
      <c r="A339" s="116"/>
      <c r="B339" s="79"/>
      <c r="C339" s="92" t="s">
        <v>138</v>
      </c>
      <c r="D339" s="81" t="s">
        <v>19</v>
      </c>
      <c r="E339" s="3">
        <v>1</v>
      </c>
      <c r="F339" s="157">
        <v>9800</v>
      </c>
      <c r="G339" s="23">
        <f t="shared" ref="G339:G340" si="48">ROUND($E339*F339,2)</f>
        <v>9800</v>
      </c>
    </row>
    <row r="340" spans="1:7" x14ac:dyDescent="0.25">
      <c r="A340" s="116"/>
      <c r="B340" s="79"/>
      <c r="C340" s="92" t="s">
        <v>139</v>
      </c>
      <c r="D340" s="81" t="s">
        <v>19</v>
      </c>
      <c r="E340" s="3">
        <v>1</v>
      </c>
      <c r="F340" s="157">
        <v>9800</v>
      </c>
      <c r="G340" s="23">
        <f t="shared" si="48"/>
        <v>9800</v>
      </c>
    </row>
    <row r="341" spans="1:7" x14ac:dyDescent="0.25">
      <c r="A341" s="116"/>
      <c r="B341" s="79"/>
      <c r="C341" s="92"/>
      <c r="D341" s="81"/>
      <c r="E341" s="3"/>
      <c r="F341" s="157"/>
      <c r="G341" s="23"/>
    </row>
    <row r="342" spans="1:7" x14ac:dyDescent="0.25">
      <c r="A342" s="116"/>
      <c r="B342" s="79" t="s">
        <v>20</v>
      </c>
      <c r="C342" s="92" t="s">
        <v>125</v>
      </c>
      <c r="D342" s="81"/>
      <c r="E342" s="3"/>
      <c r="F342" s="157"/>
      <c r="G342" s="23"/>
    </row>
    <row r="343" spans="1:7" x14ac:dyDescent="0.25">
      <c r="A343" s="116"/>
      <c r="B343" s="79"/>
      <c r="C343" s="92" t="s">
        <v>140</v>
      </c>
      <c r="D343" s="81" t="s">
        <v>19</v>
      </c>
      <c r="E343" s="3">
        <v>1</v>
      </c>
      <c r="F343" s="157">
        <v>6200</v>
      </c>
      <c r="G343" s="23">
        <f t="shared" ref="G343:G347" si="49">ROUND($E343*F343,2)</f>
        <v>6200</v>
      </c>
    </row>
    <row r="344" spans="1:7" x14ac:dyDescent="0.25">
      <c r="A344" s="116"/>
      <c r="B344" s="79"/>
      <c r="C344" s="92" t="s">
        <v>141</v>
      </c>
      <c r="D344" s="81" t="s">
        <v>19</v>
      </c>
      <c r="E344" s="3">
        <v>1</v>
      </c>
      <c r="F344" s="157">
        <v>6200</v>
      </c>
      <c r="G344" s="23">
        <f t="shared" si="49"/>
        <v>6200</v>
      </c>
    </row>
    <row r="345" spans="1:7" x14ac:dyDescent="0.25">
      <c r="A345" s="116"/>
      <c r="B345" s="79"/>
      <c r="C345" s="92" t="s">
        <v>143</v>
      </c>
      <c r="D345" s="81" t="s">
        <v>19</v>
      </c>
      <c r="E345" s="3">
        <v>1</v>
      </c>
      <c r="F345" s="157">
        <v>6200</v>
      </c>
      <c r="G345" s="23">
        <f t="shared" si="49"/>
        <v>6200</v>
      </c>
    </row>
    <row r="346" spans="1:7" x14ac:dyDescent="0.25">
      <c r="A346" s="116"/>
      <c r="B346" s="79"/>
      <c r="C346" s="92" t="s">
        <v>142</v>
      </c>
      <c r="D346" s="81" t="s">
        <v>19</v>
      </c>
      <c r="E346" s="3">
        <v>1</v>
      </c>
      <c r="F346" s="157">
        <v>6200</v>
      </c>
      <c r="G346" s="23">
        <f t="shared" si="49"/>
        <v>6200</v>
      </c>
    </row>
    <row r="347" spans="1:7" x14ac:dyDescent="0.25">
      <c r="A347" s="116"/>
      <c r="B347" s="91"/>
      <c r="C347" s="92" t="s">
        <v>172</v>
      </c>
      <c r="D347" s="81" t="s">
        <v>19</v>
      </c>
      <c r="E347" s="3">
        <v>1</v>
      </c>
      <c r="F347" s="157">
        <v>6200</v>
      </c>
      <c r="G347" s="23">
        <f t="shared" si="49"/>
        <v>6200</v>
      </c>
    </row>
    <row r="348" spans="1:7" x14ac:dyDescent="0.25">
      <c r="A348" s="116"/>
      <c r="B348" s="91"/>
      <c r="C348" s="92"/>
      <c r="D348" s="81"/>
      <c r="E348" s="3"/>
      <c r="F348" s="93"/>
      <c r="G348" s="23"/>
    </row>
    <row r="349" spans="1:7" x14ac:dyDescent="0.25">
      <c r="A349" s="116" t="s">
        <v>38</v>
      </c>
      <c r="B349" s="79"/>
      <c r="C349" s="90" t="s">
        <v>39</v>
      </c>
      <c r="D349" s="81"/>
      <c r="E349" s="3"/>
      <c r="F349" s="93"/>
      <c r="G349" s="23"/>
    </row>
    <row r="350" spans="1:7" x14ac:dyDescent="0.25">
      <c r="A350" s="116"/>
      <c r="B350" s="91"/>
      <c r="C350" s="92"/>
      <c r="D350" s="81"/>
      <c r="E350" s="3"/>
      <c r="F350" s="93"/>
      <c r="G350" s="23"/>
    </row>
    <row r="351" spans="1:7" ht="14.25" customHeight="1" x14ac:dyDescent="0.2">
      <c r="A351" s="119"/>
      <c r="B351" s="79"/>
      <c r="C351" s="158" t="s">
        <v>120</v>
      </c>
      <c r="D351" s="81"/>
      <c r="E351" s="3"/>
      <c r="F351" s="94"/>
      <c r="G351" s="23"/>
    </row>
    <row r="352" spans="1:7" x14ac:dyDescent="0.25">
      <c r="A352" s="116"/>
      <c r="B352" s="79"/>
      <c r="C352" s="92"/>
      <c r="D352" s="81"/>
      <c r="E352" s="3"/>
      <c r="F352" s="93"/>
      <c r="G352" s="23"/>
    </row>
    <row r="353" spans="1:7" ht="24" x14ac:dyDescent="0.25">
      <c r="A353" s="116" t="s">
        <v>56</v>
      </c>
      <c r="B353" s="79"/>
      <c r="C353" s="92" t="s">
        <v>121</v>
      </c>
      <c r="D353" s="81"/>
      <c r="E353" s="3"/>
      <c r="F353" s="93"/>
      <c r="G353" s="23"/>
    </row>
    <row r="354" spans="1:7" x14ac:dyDescent="0.25">
      <c r="A354" s="116"/>
      <c r="B354" s="79"/>
      <c r="C354" s="92"/>
      <c r="D354" s="81"/>
      <c r="E354" s="3"/>
      <c r="F354" s="93"/>
      <c r="G354" s="23"/>
    </row>
    <row r="355" spans="1:7" ht="15.75" customHeight="1" x14ac:dyDescent="0.2">
      <c r="A355" s="116"/>
      <c r="B355" s="79"/>
      <c r="C355" s="158" t="s">
        <v>122</v>
      </c>
      <c r="D355" s="81"/>
      <c r="E355" s="3"/>
      <c r="F355" s="93"/>
      <c r="G355" s="23"/>
    </row>
    <row r="356" spans="1:7" x14ac:dyDescent="0.25">
      <c r="A356" s="116"/>
      <c r="B356" s="79"/>
      <c r="C356" s="92" t="s">
        <v>123</v>
      </c>
      <c r="D356" s="81"/>
      <c r="E356" s="3"/>
      <c r="F356" s="93"/>
      <c r="G356" s="23"/>
    </row>
    <row r="357" spans="1:7" x14ac:dyDescent="0.25">
      <c r="A357" s="116"/>
      <c r="B357" s="79"/>
      <c r="C357" s="92"/>
      <c r="D357" s="81"/>
      <c r="E357" s="3"/>
      <c r="F357" s="93"/>
      <c r="G357" s="23"/>
    </row>
    <row r="358" spans="1:7" x14ac:dyDescent="0.25">
      <c r="A358" s="116"/>
      <c r="B358" s="79" t="s">
        <v>17</v>
      </c>
      <c r="C358" s="92" t="s">
        <v>124</v>
      </c>
      <c r="D358" s="81"/>
      <c r="E358" s="3"/>
      <c r="F358" s="93"/>
      <c r="G358" s="23"/>
    </row>
    <row r="359" spans="1:7" x14ac:dyDescent="0.25">
      <c r="A359" s="116"/>
      <c r="B359" s="79"/>
      <c r="C359" s="92" t="s">
        <v>138</v>
      </c>
      <c r="D359" s="81" t="s">
        <v>19</v>
      </c>
      <c r="E359" s="3">
        <v>1</v>
      </c>
      <c r="F359" s="157">
        <v>12250</v>
      </c>
      <c r="G359" s="23">
        <f t="shared" ref="G359:G360" si="50">ROUND($E359*F359,2)</f>
        <v>12250</v>
      </c>
    </row>
    <row r="360" spans="1:7" x14ac:dyDescent="0.25">
      <c r="A360" s="116"/>
      <c r="B360" s="79"/>
      <c r="C360" s="92" t="s">
        <v>139</v>
      </c>
      <c r="D360" s="81" t="s">
        <v>19</v>
      </c>
      <c r="E360" s="3">
        <v>1</v>
      </c>
      <c r="F360" s="157">
        <v>12250</v>
      </c>
      <c r="G360" s="23">
        <f t="shared" si="50"/>
        <v>12250</v>
      </c>
    </row>
    <row r="361" spans="1:7" x14ac:dyDescent="0.25">
      <c r="A361" s="116"/>
      <c r="B361" s="79"/>
      <c r="C361" s="92"/>
      <c r="D361" s="81"/>
      <c r="E361" s="3"/>
      <c r="F361" s="157"/>
      <c r="G361" s="23"/>
    </row>
    <row r="362" spans="1:7" x14ac:dyDescent="0.25">
      <c r="A362" s="116"/>
      <c r="B362" s="79" t="s">
        <v>20</v>
      </c>
      <c r="C362" s="92" t="s">
        <v>125</v>
      </c>
      <c r="D362" s="81"/>
      <c r="E362" s="3"/>
      <c r="F362" s="157"/>
      <c r="G362" s="23"/>
    </row>
    <row r="363" spans="1:7" x14ac:dyDescent="0.25">
      <c r="A363" s="116"/>
      <c r="B363" s="79"/>
      <c r="C363" s="92" t="s">
        <v>140</v>
      </c>
      <c r="D363" s="81" t="s">
        <v>19</v>
      </c>
      <c r="E363" s="3">
        <v>1</v>
      </c>
      <c r="F363" s="157">
        <v>9800</v>
      </c>
      <c r="G363" s="23">
        <f t="shared" ref="G363:G366" si="51">ROUND($E363*F363,2)</f>
        <v>9800</v>
      </c>
    </row>
    <row r="364" spans="1:7" x14ac:dyDescent="0.25">
      <c r="A364" s="116"/>
      <c r="B364" s="79"/>
      <c r="C364" s="92" t="s">
        <v>141</v>
      </c>
      <c r="D364" s="81" t="s">
        <v>19</v>
      </c>
      <c r="E364" s="3">
        <v>1</v>
      </c>
      <c r="F364" s="157">
        <v>9800</v>
      </c>
      <c r="G364" s="23">
        <f t="shared" si="51"/>
        <v>9800</v>
      </c>
    </row>
    <row r="365" spans="1:7" x14ac:dyDescent="0.25">
      <c r="A365" s="116"/>
      <c r="B365" s="79"/>
      <c r="C365" s="92" t="s">
        <v>143</v>
      </c>
      <c r="D365" s="81" t="s">
        <v>19</v>
      </c>
      <c r="E365" s="3">
        <v>1</v>
      </c>
      <c r="F365" s="157">
        <v>9800</v>
      </c>
      <c r="G365" s="23">
        <f t="shared" si="51"/>
        <v>9800</v>
      </c>
    </row>
    <row r="366" spans="1:7" x14ac:dyDescent="0.25">
      <c r="A366" s="116"/>
      <c r="B366" s="79"/>
      <c r="C366" s="92" t="s">
        <v>142</v>
      </c>
      <c r="D366" s="81" t="s">
        <v>19</v>
      </c>
      <c r="E366" s="3">
        <v>1</v>
      </c>
      <c r="F366" s="157">
        <v>9800</v>
      </c>
      <c r="G366" s="23">
        <f t="shared" si="51"/>
        <v>9800</v>
      </c>
    </row>
    <row r="367" spans="1:7" x14ac:dyDescent="0.25">
      <c r="A367" s="116"/>
      <c r="B367" s="79"/>
      <c r="C367" s="92" t="s">
        <v>172</v>
      </c>
      <c r="D367" s="81" t="s">
        <v>19</v>
      </c>
      <c r="E367" s="3">
        <v>1</v>
      </c>
      <c r="F367" s="157">
        <v>9800</v>
      </c>
      <c r="G367" s="23">
        <f t="shared" ref="G367" si="52">ROUND($E367*F367,2)</f>
        <v>9800</v>
      </c>
    </row>
    <row r="368" spans="1:7" x14ac:dyDescent="0.25">
      <c r="A368" s="116"/>
      <c r="B368" s="79"/>
      <c r="C368" s="92"/>
      <c r="D368" s="81"/>
      <c r="E368" s="3"/>
      <c r="F368" s="93"/>
      <c r="G368" s="23"/>
    </row>
    <row r="369" spans="1:9" ht="36" x14ac:dyDescent="0.25">
      <c r="A369" s="116"/>
      <c r="B369" s="79"/>
      <c r="C369" s="159" t="s">
        <v>162</v>
      </c>
      <c r="D369" s="81"/>
      <c r="E369" s="3"/>
      <c r="F369" s="93"/>
      <c r="G369" s="23"/>
    </row>
    <row r="370" spans="1:9" x14ac:dyDescent="0.25">
      <c r="A370" s="116"/>
      <c r="B370" s="79"/>
      <c r="C370" s="159"/>
      <c r="D370" s="81"/>
      <c r="E370" s="3"/>
      <c r="F370" s="93"/>
      <c r="G370" s="23"/>
    </row>
    <row r="371" spans="1:9" ht="36" x14ac:dyDescent="0.25">
      <c r="A371" s="116"/>
      <c r="B371" s="79"/>
      <c r="C371" s="159" t="s">
        <v>127</v>
      </c>
      <c r="D371" s="81"/>
      <c r="E371" s="3"/>
      <c r="F371" s="93"/>
      <c r="G371" s="23"/>
    </row>
    <row r="372" spans="1:9" x14ac:dyDescent="0.25">
      <c r="A372" s="116"/>
      <c r="B372" s="79"/>
      <c r="C372" s="92"/>
      <c r="D372" s="81"/>
      <c r="E372" s="3"/>
      <c r="F372" s="93"/>
      <c r="G372" s="23"/>
    </row>
    <row r="373" spans="1:9" ht="24" x14ac:dyDescent="0.25">
      <c r="A373" s="116" t="s">
        <v>60</v>
      </c>
      <c r="B373" s="79"/>
      <c r="C373" s="90" t="s">
        <v>61</v>
      </c>
      <c r="D373" s="81"/>
      <c r="E373" s="3"/>
      <c r="F373" s="93"/>
      <c r="G373" s="23"/>
    </row>
    <row r="374" spans="1:9" x14ac:dyDescent="0.25">
      <c r="A374" s="116"/>
      <c r="B374" s="91"/>
      <c r="C374" s="92"/>
      <c r="D374" s="81"/>
      <c r="E374" s="3"/>
      <c r="F374" s="93"/>
      <c r="G374" s="23"/>
    </row>
    <row r="375" spans="1:9" x14ac:dyDescent="0.25">
      <c r="A375" s="116" t="s">
        <v>62</v>
      </c>
      <c r="B375" s="91"/>
      <c r="C375" s="59" t="s">
        <v>63</v>
      </c>
      <c r="D375" s="81"/>
      <c r="E375" s="3"/>
      <c r="F375" s="93"/>
      <c r="G375" s="23"/>
    </row>
    <row r="376" spans="1:9" x14ac:dyDescent="0.25">
      <c r="A376" s="116"/>
      <c r="B376" s="91"/>
      <c r="C376" s="92" t="s">
        <v>158</v>
      </c>
      <c r="D376" s="81"/>
      <c r="E376" s="3"/>
      <c r="F376" s="93"/>
      <c r="G376" s="23"/>
    </row>
    <row r="377" spans="1:9" x14ac:dyDescent="0.25">
      <c r="A377" s="116"/>
      <c r="B377" s="91"/>
      <c r="C377" s="92"/>
      <c r="D377" s="81"/>
      <c r="E377" s="3"/>
      <c r="F377" s="93"/>
      <c r="G377" s="23"/>
    </row>
    <row r="378" spans="1:9" ht="24" x14ac:dyDescent="0.25">
      <c r="A378" s="116"/>
      <c r="B378" s="79" t="s">
        <v>17</v>
      </c>
      <c r="C378" s="92" t="s">
        <v>128</v>
      </c>
      <c r="D378" s="81" t="s">
        <v>65</v>
      </c>
      <c r="E378" s="3">
        <v>50</v>
      </c>
      <c r="F378" s="93">
        <f>$F$138</f>
        <v>0</v>
      </c>
      <c r="G378" s="23">
        <f t="shared" ref="G378" si="53">ROUND($E378*F378,2)</f>
        <v>0</v>
      </c>
    </row>
    <row r="379" spans="1:9" x14ac:dyDescent="0.25">
      <c r="A379" s="116"/>
      <c r="B379" s="79"/>
      <c r="C379" s="92"/>
      <c r="D379" s="81"/>
      <c r="E379" s="3"/>
      <c r="F379" s="93"/>
      <c r="G379" s="23"/>
    </row>
    <row r="380" spans="1:9" x14ac:dyDescent="0.25">
      <c r="A380" s="116" t="s">
        <v>72</v>
      </c>
      <c r="B380" s="91"/>
      <c r="C380" s="92" t="s">
        <v>168</v>
      </c>
      <c r="D380" s="81"/>
      <c r="E380" s="3"/>
      <c r="F380" s="93"/>
      <c r="G380" s="23"/>
      <c r="I380" s="92"/>
    </row>
    <row r="381" spans="1:9" ht="15.75" customHeight="1" x14ac:dyDescent="0.25">
      <c r="A381" s="116"/>
      <c r="B381" s="91"/>
      <c r="C381" s="92" t="s">
        <v>170</v>
      </c>
      <c r="D381" s="81"/>
      <c r="E381" s="3"/>
      <c r="F381" s="93"/>
      <c r="G381" s="23"/>
      <c r="I381" s="92"/>
    </row>
    <row r="382" spans="1:9" x14ac:dyDescent="0.25">
      <c r="A382" s="116"/>
      <c r="B382" s="79"/>
      <c r="C382" s="92" t="s">
        <v>169</v>
      </c>
      <c r="D382" s="81"/>
      <c r="E382" s="3"/>
      <c r="F382" s="93"/>
      <c r="G382" s="23"/>
      <c r="I382" s="92"/>
    </row>
    <row r="383" spans="1:9" x14ac:dyDescent="0.25">
      <c r="A383" s="116"/>
      <c r="B383" s="79"/>
      <c r="C383" s="92"/>
      <c r="D383" s="81"/>
      <c r="E383" s="3"/>
      <c r="F383" s="93"/>
      <c r="G383" s="23"/>
      <c r="I383" s="92"/>
    </row>
    <row r="384" spans="1:9" ht="24" x14ac:dyDescent="0.25">
      <c r="A384" s="116"/>
      <c r="B384" s="79" t="s">
        <v>17</v>
      </c>
      <c r="C384" s="92" t="s">
        <v>73</v>
      </c>
      <c r="D384" s="81" t="s">
        <v>65</v>
      </c>
      <c r="E384" s="3">
        <f>2*10</f>
        <v>20</v>
      </c>
      <c r="F384" s="93">
        <f>$F$178</f>
        <v>0</v>
      </c>
      <c r="G384" s="23">
        <f t="shared" ref="G384" si="54">ROUND($E384*F384,2)</f>
        <v>0</v>
      </c>
    </row>
    <row r="385" spans="1:7" x14ac:dyDescent="0.25">
      <c r="A385" s="116"/>
      <c r="B385" s="79"/>
      <c r="C385" s="92"/>
      <c r="D385" s="81"/>
      <c r="E385" s="3"/>
      <c r="F385" s="93"/>
      <c r="G385" s="23"/>
    </row>
    <row r="386" spans="1:7" x14ac:dyDescent="0.25">
      <c r="A386" s="116"/>
      <c r="B386" s="79" t="s">
        <v>30</v>
      </c>
      <c r="C386" s="92" t="s">
        <v>74</v>
      </c>
      <c r="D386" s="81" t="s">
        <v>67</v>
      </c>
      <c r="E386" s="3">
        <v>14</v>
      </c>
      <c r="F386" s="93">
        <f>$F$180</f>
        <v>0</v>
      </c>
      <c r="G386" s="23">
        <f t="shared" ref="G386" si="55">ROUND($E386*F386,2)</f>
        <v>0</v>
      </c>
    </row>
    <row r="387" spans="1:7" x14ac:dyDescent="0.25">
      <c r="A387" s="116"/>
      <c r="B387" s="79"/>
      <c r="C387" s="92" t="s">
        <v>68</v>
      </c>
      <c r="D387" s="81"/>
      <c r="E387" s="3"/>
      <c r="F387" s="93"/>
      <c r="G387" s="23"/>
    </row>
    <row r="388" spans="1:7" x14ac:dyDescent="0.25">
      <c r="A388" s="116"/>
      <c r="B388" s="79"/>
      <c r="C388" s="92"/>
      <c r="D388" s="81"/>
      <c r="E388" s="3"/>
      <c r="F388" s="93"/>
      <c r="G388" s="23"/>
    </row>
    <row r="389" spans="1:7" ht="24" x14ac:dyDescent="0.25">
      <c r="A389" s="116"/>
      <c r="B389" s="79" t="s">
        <v>69</v>
      </c>
      <c r="C389" s="92" t="s">
        <v>75</v>
      </c>
      <c r="D389" s="81" t="s">
        <v>65</v>
      </c>
      <c r="E389" s="3">
        <f>2*10</f>
        <v>20</v>
      </c>
      <c r="F389" s="93">
        <f>$F$183</f>
        <v>0</v>
      </c>
      <c r="G389" s="23">
        <f t="shared" ref="G389" si="56">ROUND($E389*F389,2)</f>
        <v>0</v>
      </c>
    </row>
    <row r="390" spans="1:7" x14ac:dyDescent="0.25">
      <c r="A390" s="116"/>
      <c r="B390" s="79"/>
      <c r="C390" s="92"/>
      <c r="D390" s="81"/>
      <c r="E390" s="3"/>
      <c r="F390" s="93"/>
      <c r="G390" s="23"/>
    </row>
    <row r="391" spans="1:7" ht="24" x14ac:dyDescent="0.25">
      <c r="A391" s="116"/>
      <c r="B391" s="79" t="s">
        <v>76</v>
      </c>
      <c r="C391" s="92" t="s">
        <v>175</v>
      </c>
      <c r="D391" s="81" t="s">
        <v>67</v>
      </c>
      <c r="E391" s="3">
        <v>14</v>
      </c>
      <c r="F391" s="93">
        <f>$F$185</f>
        <v>0</v>
      </c>
      <c r="G391" s="23">
        <f t="shared" ref="G391" si="57">ROUND($E391*F391,2)</f>
        <v>0</v>
      </c>
    </row>
    <row r="392" spans="1:7" x14ac:dyDescent="0.2">
      <c r="A392" s="34" t="s">
        <v>129</v>
      </c>
      <c r="B392" s="9"/>
      <c r="C392" s="9"/>
      <c r="D392" s="9"/>
      <c r="E392" s="10"/>
      <c r="F392" s="11" t="s">
        <v>130</v>
      </c>
      <c r="G392" s="30">
        <f>SUM(G335:G391)</f>
        <v>124100</v>
      </c>
    </row>
    <row r="393" spans="1:7" x14ac:dyDescent="0.25">
      <c r="A393" s="160"/>
      <c r="B393" s="161"/>
      <c r="C393" s="162"/>
      <c r="D393" s="163"/>
      <c r="E393" s="44"/>
      <c r="F393" s="101"/>
      <c r="G393" s="164"/>
    </row>
    <row r="394" spans="1:7" ht="15.75" x14ac:dyDescent="0.25">
      <c r="A394" s="188" t="str">
        <f>A1</f>
        <v>PACKAGE 1</v>
      </c>
      <c r="B394" s="189"/>
      <c r="C394" s="189"/>
      <c r="D394" s="189"/>
      <c r="E394" s="189"/>
      <c r="F394" s="104"/>
      <c r="G394" s="62" t="s">
        <v>132</v>
      </c>
    </row>
    <row r="395" spans="1:7" x14ac:dyDescent="0.25">
      <c r="A395" s="57" t="str">
        <f>A$2</f>
        <v>CONTRACT N3TC/RM-2025-601: Cedara IC to Hidcote_N3-4 km 1.6 to N3-4 km 61.6</v>
      </c>
      <c r="B395" s="58"/>
      <c r="C395" s="59"/>
      <c r="D395" s="60"/>
      <c r="E395" s="22"/>
      <c r="F395" s="104"/>
      <c r="G395" s="62" t="s">
        <v>133</v>
      </c>
    </row>
    <row r="396" spans="1:7" x14ac:dyDescent="0.25">
      <c r="A396" s="57" t="str">
        <f>A$3</f>
        <v>MOWING, CUTTING AND REMOVAL OF VEGETATION ON THE N3 – PACKAGE 1</v>
      </c>
      <c r="B396" s="58"/>
      <c r="C396" s="59"/>
      <c r="D396" s="59"/>
      <c r="E396" s="155"/>
      <c r="F396" s="104"/>
      <c r="G396" s="105"/>
    </row>
    <row r="397" spans="1:7" x14ac:dyDescent="0.25">
      <c r="A397" s="69" t="s">
        <v>163</v>
      </c>
      <c r="B397" s="70"/>
      <c r="C397" s="71"/>
      <c r="D397" s="72"/>
      <c r="E397" s="1"/>
      <c r="F397" s="106"/>
      <c r="G397" s="107"/>
    </row>
    <row r="398" spans="1:7" x14ac:dyDescent="0.25">
      <c r="A398" s="108"/>
      <c r="B398" s="74"/>
      <c r="C398" s="75"/>
      <c r="D398" s="76"/>
      <c r="E398" s="2"/>
      <c r="F398" s="12"/>
      <c r="G398" s="24"/>
    </row>
    <row r="399" spans="1:7" x14ac:dyDescent="0.25">
      <c r="A399" s="110" t="s">
        <v>4</v>
      </c>
      <c r="B399" s="79"/>
      <c r="C399" s="80" t="s">
        <v>5</v>
      </c>
      <c r="D399" s="81" t="s">
        <v>6</v>
      </c>
      <c r="E399" s="3" t="s">
        <v>7</v>
      </c>
      <c r="F399" s="13" t="s">
        <v>8</v>
      </c>
      <c r="G399" s="23" t="s">
        <v>9</v>
      </c>
    </row>
    <row r="400" spans="1:7" x14ac:dyDescent="0.25">
      <c r="A400" s="112"/>
      <c r="B400" s="84"/>
      <c r="C400" s="85"/>
      <c r="D400" s="86"/>
      <c r="E400" s="4"/>
      <c r="F400" s="14"/>
      <c r="G400" s="25"/>
    </row>
    <row r="401" spans="1:7" x14ac:dyDescent="0.25">
      <c r="A401" s="114"/>
      <c r="B401" s="74"/>
      <c r="C401" s="88"/>
      <c r="D401" s="76"/>
      <c r="E401" s="3"/>
      <c r="F401" s="13"/>
      <c r="G401" s="23"/>
    </row>
    <row r="402" spans="1:7" ht="24" x14ac:dyDescent="0.25">
      <c r="A402" s="116" t="s">
        <v>11</v>
      </c>
      <c r="B402" s="79"/>
      <c r="C402" s="90" t="s">
        <v>12</v>
      </c>
      <c r="D402" s="81"/>
      <c r="E402" s="3"/>
      <c r="F402" s="13"/>
      <c r="G402" s="23"/>
    </row>
    <row r="403" spans="1:7" x14ac:dyDescent="0.25">
      <c r="A403" s="116"/>
      <c r="B403" s="91"/>
      <c r="C403" s="92"/>
      <c r="D403" s="81"/>
      <c r="E403" s="3"/>
      <c r="F403" s="13"/>
      <c r="G403" s="23"/>
    </row>
    <row r="404" spans="1:7" x14ac:dyDescent="0.25">
      <c r="A404" s="116" t="s">
        <v>146</v>
      </c>
      <c r="B404" s="91"/>
      <c r="C404" s="92" t="s">
        <v>150</v>
      </c>
      <c r="D404" s="81"/>
      <c r="E404" s="3"/>
      <c r="F404" s="13"/>
      <c r="G404" s="23"/>
    </row>
    <row r="405" spans="1:7" x14ac:dyDescent="0.25">
      <c r="A405" s="116"/>
      <c r="B405" s="91"/>
      <c r="C405" s="92" t="s">
        <v>149</v>
      </c>
      <c r="D405" s="81"/>
      <c r="E405" s="3"/>
      <c r="F405" s="13"/>
      <c r="G405" s="23"/>
    </row>
    <row r="406" spans="1:7" x14ac:dyDescent="0.25">
      <c r="A406" s="116"/>
      <c r="B406" s="91"/>
      <c r="C406" s="92"/>
      <c r="D406" s="81"/>
      <c r="E406" s="3"/>
      <c r="F406" s="13"/>
      <c r="G406" s="23"/>
    </row>
    <row r="407" spans="1:7" x14ac:dyDescent="0.25">
      <c r="A407" s="116"/>
      <c r="B407" s="79" t="s">
        <v>17</v>
      </c>
      <c r="C407" s="92" t="s">
        <v>124</v>
      </c>
      <c r="D407" s="81"/>
      <c r="E407" s="3"/>
      <c r="F407" s="13"/>
      <c r="G407" s="23"/>
    </row>
    <row r="408" spans="1:7" x14ac:dyDescent="0.25">
      <c r="A408" s="116"/>
      <c r="B408" s="79"/>
      <c r="C408" s="92" t="s">
        <v>138</v>
      </c>
      <c r="D408" s="81" t="s">
        <v>19</v>
      </c>
      <c r="E408" s="3">
        <v>1</v>
      </c>
      <c r="F408" s="165">
        <v>9800</v>
      </c>
      <c r="G408" s="23">
        <f t="shared" ref="G408:G409" si="58">ROUND($E408*F408,2)</f>
        <v>9800</v>
      </c>
    </row>
    <row r="409" spans="1:7" x14ac:dyDescent="0.25">
      <c r="A409" s="116"/>
      <c r="B409" s="79"/>
      <c r="C409" s="92" t="s">
        <v>139</v>
      </c>
      <c r="D409" s="81" t="s">
        <v>19</v>
      </c>
      <c r="E409" s="3">
        <v>1</v>
      </c>
      <c r="F409" s="165">
        <v>9800</v>
      </c>
      <c r="G409" s="23">
        <f t="shared" si="58"/>
        <v>9800</v>
      </c>
    </row>
    <row r="410" spans="1:7" x14ac:dyDescent="0.25">
      <c r="A410" s="116"/>
      <c r="B410" s="79"/>
      <c r="C410" s="92"/>
      <c r="D410" s="81"/>
      <c r="E410" s="3"/>
      <c r="F410" s="165"/>
      <c r="G410" s="23"/>
    </row>
    <row r="411" spans="1:7" x14ac:dyDescent="0.25">
      <c r="A411" s="116"/>
      <c r="B411" s="79" t="s">
        <v>20</v>
      </c>
      <c r="C411" s="92" t="s">
        <v>125</v>
      </c>
      <c r="D411" s="81"/>
      <c r="E411" s="3"/>
      <c r="F411" s="165"/>
      <c r="G411" s="23"/>
    </row>
    <row r="412" spans="1:7" x14ac:dyDescent="0.25">
      <c r="A412" s="116"/>
      <c r="B412" s="79"/>
      <c r="C412" s="92" t="s">
        <v>140</v>
      </c>
      <c r="D412" s="81" t="s">
        <v>19</v>
      </c>
      <c r="E412" s="3">
        <v>1</v>
      </c>
      <c r="F412" s="165">
        <v>6200</v>
      </c>
      <c r="G412" s="23">
        <f t="shared" ref="G412:G415" si="59">ROUND($E412*F412,2)</f>
        <v>6200</v>
      </c>
    </row>
    <row r="413" spans="1:7" x14ac:dyDescent="0.25">
      <c r="A413" s="116"/>
      <c r="B413" s="79"/>
      <c r="C413" s="92" t="s">
        <v>141</v>
      </c>
      <c r="D413" s="81" t="s">
        <v>19</v>
      </c>
      <c r="E413" s="3">
        <v>1</v>
      </c>
      <c r="F413" s="165">
        <v>6200</v>
      </c>
      <c r="G413" s="23">
        <f t="shared" si="59"/>
        <v>6200</v>
      </c>
    </row>
    <row r="414" spans="1:7" x14ac:dyDescent="0.25">
      <c r="A414" s="116"/>
      <c r="B414" s="79"/>
      <c r="C414" s="92" t="s">
        <v>143</v>
      </c>
      <c r="D414" s="81" t="s">
        <v>19</v>
      </c>
      <c r="E414" s="3">
        <v>1</v>
      </c>
      <c r="F414" s="165">
        <v>6200</v>
      </c>
      <c r="G414" s="23">
        <f t="shared" si="59"/>
        <v>6200</v>
      </c>
    </row>
    <row r="415" spans="1:7" x14ac:dyDescent="0.25">
      <c r="A415" s="116"/>
      <c r="B415" s="79"/>
      <c r="C415" s="92" t="s">
        <v>142</v>
      </c>
      <c r="D415" s="81" t="s">
        <v>19</v>
      </c>
      <c r="E415" s="3">
        <v>1</v>
      </c>
      <c r="F415" s="165">
        <v>6200</v>
      </c>
      <c r="G415" s="23">
        <f t="shared" si="59"/>
        <v>6200</v>
      </c>
    </row>
    <row r="416" spans="1:7" x14ac:dyDescent="0.25">
      <c r="A416" s="116"/>
      <c r="B416" s="91"/>
      <c r="C416" s="92" t="s">
        <v>172</v>
      </c>
      <c r="D416" s="81" t="s">
        <v>19</v>
      </c>
      <c r="E416" s="3">
        <v>1</v>
      </c>
      <c r="F416" s="165">
        <v>6200</v>
      </c>
      <c r="G416" s="23">
        <f t="shared" ref="G416" si="60">ROUND($E416*F416,2)</f>
        <v>6200</v>
      </c>
    </row>
    <row r="417" spans="1:7" x14ac:dyDescent="0.25">
      <c r="A417" s="116"/>
      <c r="B417" s="91"/>
      <c r="C417" s="92"/>
      <c r="D417" s="81"/>
      <c r="E417" s="3"/>
      <c r="F417" s="13"/>
      <c r="G417" s="23"/>
    </row>
    <row r="418" spans="1:7" x14ac:dyDescent="0.25">
      <c r="A418" s="116" t="s">
        <v>38</v>
      </c>
      <c r="B418" s="79"/>
      <c r="C418" s="90" t="s">
        <v>39</v>
      </c>
      <c r="D418" s="81"/>
      <c r="E418" s="3"/>
      <c r="F418" s="13"/>
      <c r="G418" s="23"/>
    </row>
    <row r="419" spans="1:7" x14ac:dyDescent="0.25">
      <c r="A419" s="116"/>
      <c r="B419" s="91"/>
      <c r="C419" s="92"/>
      <c r="D419" s="81"/>
      <c r="E419" s="3"/>
      <c r="F419" s="13"/>
      <c r="G419" s="23"/>
    </row>
    <row r="420" spans="1:7" ht="15.75" customHeight="1" x14ac:dyDescent="0.2">
      <c r="A420" s="119"/>
      <c r="B420" s="79"/>
      <c r="C420" s="158" t="s">
        <v>120</v>
      </c>
      <c r="D420" s="81"/>
      <c r="E420" s="3"/>
      <c r="F420" s="13"/>
      <c r="G420" s="23"/>
    </row>
    <row r="421" spans="1:7" x14ac:dyDescent="0.25">
      <c r="A421" s="116"/>
      <c r="B421" s="79"/>
      <c r="C421" s="92"/>
      <c r="D421" s="81"/>
      <c r="E421" s="3"/>
      <c r="F421" s="13"/>
      <c r="G421" s="23"/>
    </row>
    <row r="422" spans="1:7" ht="24" x14ac:dyDescent="0.25">
      <c r="A422" s="116" t="s">
        <v>56</v>
      </c>
      <c r="B422" s="79"/>
      <c r="C422" s="92" t="s">
        <v>121</v>
      </c>
      <c r="D422" s="81"/>
      <c r="E422" s="3"/>
      <c r="F422" s="13"/>
      <c r="G422" s="23"/>
    </row>
    <row r="423" spans="1:7" x14ac:dyDescent="0.25">
      <c r="A423" s="116"/>
      <c r="B423" s="79"/>
      <c r="C423" s="92"/>
      <c r="D423" s="81"/>
      <c r="E423" s="3"/>
      <c r="F423" s="13"/>
      <c r="G423" s="23"/>
    </row>
    <row r="424" spans="1:7" ht="16.5" customHeight="1" x14ac:dyDescent="0.2">
      <c r="A424" s="116"/>
      <c r="B424" s="79"/>
      <c r="C424" s="158" t="s">
        <v>122</v>
      </c>
      <c r="D424" s="81"/>
      <c r="E424" s="3"/>
      <c r="F424" s="13"/>
      <c r="G424" s="23"/>
    </row>
    <row r="425" spans="1:7" x14ac:dyDescent="0.25">
      <c r="A425" s="116"/>
      <c r="B425" s="79"/>
      <c r="C425" s="92" t="s">
        <v>123</v>
      </c>
      <c r="D425" s="81"/>
      <c r="E425" s="3"/>
      <c r="F425" s="13"/>
      <c r="G425" s="23"/>
    </row>
    <row r="426" spans="1:7" x14ac:dyDescent="0.25">
      <c r="A426" s="116"/>
      <c r="B426" s="79"/>
      <c r="C426" s="92"/>
      <c r="D426" s="81"/>
      <c r="E426" s="3"/>
      <c r="F426" s="13"/>
      <c r="G426" s="23"/>
    </row>
    <row r="427" spans="1:7" x14ac:dyDescent="0.25">
      <c r="A427" s="116"/>
      <c r="B427" s="79" t="s">
        <v>17</v>
      </c>
      <c r="C427" s="92" t="s">
        <v>124</v>
      </c>
      <c r="D427" s="81"/>
      <c r="E427" s="3"/>
      <c r="F427" s="13"/>
      <c r="G427" s="23"/>
    </row>
    <row r="428" spans="1:7" x14ac:dyDescent="0.25">
      <c r="A428" s="116"/>
      <c r="B428" s="79"/>
      <c r="C428" s="92" t="s">
        <v>138</v>
      </c>
      <c r="D428" s="81" t="s">
        <v>19</v>
      </c>
      <c r="E428" s="3">
        <v>1</v>
      </c>
      <c r="F428" s="165">
        <v>12250</v>
      </c>
      <c r="G428" s="23">
        <f t="shared" ref="G428:G429" si="61">ROUND($E428*F428,2)</f>
        <v>12250</v>
      </c>
    </row>
    <row r="429" spans="1:7" x14ac:dyDescent="0.25">
      <c r="A429" s="116"/>
      <c r="B429" s="79"/>
      <c r="C429" s="92" t="s">
        <v>139</v>
      </c>
      <c r="D429" s="81" t="s">
        <v>19</v>
      </c>
      <c r="E429" s="3">
        <v>1</v>
      </c>
      <c r="F429" s="165">
        <v>12250</v>
      </c>
      <c r="G429" s="23">
        <f t="shared" si="61"/>
        <v>12250</v>
      </c>
    </row>
    <row r="430" spans="1:7" x14ac:dyDescent="0.25">
      <c r="A430" s="116"/>
      <c r="B430" s="79"/>
      <c r="C430" s="92"/>
      <c r="D430" s="81"/>
      <c r="E430" s="3"/>
      <c r="F430" s="165"/>
      <c r="G430" s="23"/>
    </row>
    <row r="431" spans="1:7" x14ac:dyDescent="0.25">
      <c r="A431" s="116"/>
      <c r="B431" s="79" t="s">
        <v>20</v>
      </c>
      <c r="C431" s="92" t="s">
        <v>125</v>
      </c>
      <c r="D431" s="81"/>
      <c r="E431" s="3"/>
      <c r="F431" s="165"/>
      <c r="G431" s="23"/>
    </row>
    <row r="432" spans="1:7" x14ac:dyDescent="0.25">
      <c r="A432" s="116"/>
      <c r="B432" s="79"/>
      <c r="C432" s="92" t="s">
        <v>140</v>
      </c>
      <c r="D432" s="81" t="s">
        <v>19</v>
      </c>
      <c r="E432" s="3">
        <v>1</v>
      </c>
      <c r="F432" s="165">
        <v>9800</v>
      </c>
      <c r="G432" s="23">
        <f t="shared" ref="G432:G435" si="62">ROUND($E432*F432,2)</f>
        <v>9800</v>
      </c>
    </row>
    <row r="433" spans="1:7" x14ac:dyDescent="0.25">
      <c r="A433" s="116"/>
      <c r="B433" s="79"/>
      <c r="C433" s="92" t="s">
        <v>141</v>
      </c>
      <c r="D433" s="81" t="s">
        <v>19</v>
      </c>
      <c r="E433" s="3">
        <v>1</v>
      </c>
      <c r="F433" s="165">
        <v>9800</v>
      </c>
      <c r="G433" s="23">
        <f t="shared" si="62"/>
        <v>9800</v>
      </c>
    </row>
    <row r="434" spans="1:7" x14ac:dyDescent="0.25">
      <c r="A434" s="116"/>
      <c r="B434" s="79"/>
      <c r="C434" s="92" t="s">
        <v>143</v>
      </c>
      <c r="D434" s="81" t="s">
        <v>19</v>
      </c>
      <c r="E434" s="3">
        <v>1</v>
      </c>
      <c r="F434" s="165">
        <v>9800</v>
      </c>
      <c r="G434" s="23">
        <f t="shared" si="62"/>
        <v>9800</v>
      </c>
    </row>
    <row r="435" spans="1:7" x14ac:dyDescent="0.25">
      <c r="A435" s="116"/>
      <c r="B435" s="79"/>
      <c r="C435" s="92" t="s">
        <v>142</v>
      </c>
      <c r="D435" s="81" t="s">
        <v>19</v>
      </c>
      <c r="E435" s="3">
        <v>1</v>
      </c>
      <c r="F435" s="165">
        <v>9800</v>
      </c>
      <c r="G435" s="23">
        <f t="shared" si="62"/>
        <v>9800</v>
      </c>
    </row>
    <row r="436" spans="1:7" x14ac:dyDescent="0.25">
      <c r="A436" s="116"/>
      <c r="B436" s="79"/>
      <c r="C436" s="92" t="s">
        <v>172</v>
      </c>
      <c r="D436" s="81" t="s">
        <v>19</v>
      </c>
      <c r="E436" s="3">
        <v>1</v>
      </c>
      <c r="F436" s="165">
        <v>9800</v>
      </c>
      <c r="G436" s="23">
        <f t="shared" ref="G436" si="63">ROUND($E436*F436,2)</f>
        <v>9800</v>
      </c>
    </row>
    <row r="437" spans="1:7" x14ac:dyDescent="0.25">
      <c r="A437" s="116"/>
      <c r="B437" s="79"/>
      <c r="C437" s="92"/>
      <c r="D437" s="81"/>
      <c r="E437" s="3"/>
      <c r="F437" s="13"/>
      <c r="G437" s="23"/>
    </row>
    <row r="438" spans="1:7" ht="36" x14ac:dyDescent="0.25">
      <c r="A438" s="116"/>
      <c r="B438" s="79"/>
      <c r="C438" s="159" t="s">
        <v>164</v>
      </c>
      <c r="D438" s="81"/>
      <c r="E438" s="3"/>
      <c r="F438" s="13"/>
      <c r="G438" s="23"/>
    </row>
    <row r="439" spans="1:7" x14ac:dyDescent="0.25">
      <c r="A439" s="116"/>
      <c r="B439" s="79"/>
      <c r="C439" s="159"/>
      <c r="D439" s="81"/>
      <c r="E439" s="3"/>
      <c r="F439" s="13"/>
      <c r="G439" s="23"/>
    </row>
    <row r="440" spans="1:7" ht="36" x14ac:dyDescent="0.25">
      <c r="A440" s="116"/>
      <c r="B440" s="79"/>
      <c r="C440" s="159" t="s">
        <v>127</v>
      </c>
      <c r="D440" s="81"/>
      <c r="E440" s="3"/>
      <c r="F440" s="13"/>
      <c r="G440" s="23"/>
    </row>
    <row r="441" spans="1:7" x14ac:dyDescent="0.25">
      <c r="A441" s="116"/>
      <c r="B441" s="79"/>
      <c r="C441" s="92"/>
      <c r="D441" s="81"/>
      <c r="E441" s="3"/>
      <c r="F441" s="13"/>
      <c r="G441" s="23"/>
    </row>
    <row r="442" spans="1:7" ht="24" x14ac:dyDescent="0.25">
      <c r="A442" s="116" t="s">
        <v>60</v>
      </c>
      <c r="B442" s="79"/>
      <c r="C442" s="90" t="s">
        <v>61</v>
      </c>
      <c r="D442" s="81"/>
      <c r="E442" s="3"/>
      <c r="F442" s="13"/>
      <c r="G442" s="23"/>
    </row>
    <row r="443" spans="1:7" x14ac:dyDescent="0.25">
      <c r="A443" s="116"/>
      <c r="B443" s="91"/>
      <c r="C443" s="92"/>
      <c r="D443" s="81"/>
      <c r="E443" s="3"/>
      <c r="F443" s="13"/>
      <c r="G443" s="23"/>
    </row>
    <row r="444" spans="1:7" x14ac:dyDescent="0.25">
      <c r="A444" s="116" t="s">
        <v>62</v>
      </c>
      <c r="B444" s="91"/>
      <c r="C444" s="59" t="s">
        <v>63</v>
      </c>
      <c r="D444" s="81"/>
      <c r="E444" s="3"/>
      <c r="F444" s="13"/>
      <c r="G444" s="23"/>
    </row>
    <row r="445" spans="1:7" x14ac:dyDescent="0.25">
      <c r="A445" s="116"/>
      <c r="B445" s="91"/>
      <c r="C445" s="92" t="s">
        <v>158</v>
      </c>
      <c r="D445" s="81"/>
      <c r="E445" s="3"/>
      <c r="F445" s="13"/>
      <c r="G445" s="23"/>
    </row>
    <row r="446" spans="1:7" x14ac:dyDescent="0.25">
      <c r="A446" s="116"/>
      <c r="B446" s="91"/>
      <c r="C446" s="92"/>
      <c r="D446" s="81"/>
      <c r="E446" s="3"/>
      <c r="F446" s="13"/>
      <c r="G446" s="23"/>
    </row>
    <row r="447" spans="1:7" ht="24" x14ac:dyDescent="0.25">
      <c r="A447" s="116"/>
      <c r="B447" s="79" t="s">
        <v>17</v>
      </c>
      <c r="C447" s="92" t="s">
        <v>128</v>
      </c>
      <c r="D447" s="81" t="s">
        <v>65</v>
      </c>
      <c r="E447" s="3">
        <v>50</v>
      </c>
      <c r="F447" s="93">
        <f>$F$138</f>
        <v>0</v>
      </c>
      <c r="G447" s="23">
        <f t="shared" ref="G447" si="64">ROUND($E447*F447,2)</f>
        <v>0</v>
      </c>
    </row>
    <row r="448" spans="1:7" x14ac:dyDescent="0.25">
      <c r="A448" s="116"/>
      <c r="B448" s="79"/>
      <c r="C448" s="92"/>
      <c r="D448" s="81"/>
      <c r="E448" s="3"/>
      <c r="F448" s="93"/>
      <c r="G448" s="23"/>
    </row>
    <row r="449" spans="1:7" x14ac:dyDescent="0.25">
      <c r="A449" s="116" t="s">
        <v>72</v>
      </c>
      <c r="B449" s="91"/>
      <c r="C449" s="92" t="s">
        <v>168</v>
      </c>
      <c r="D449" s="127"/>
      <c r="E449" s="48"/>
      <c r="F449" s="128"/>
      <c r="G449" s="47"/>
    </row>
    <row r="450" spans="1:7" ht="15" customHeight="1" x14ac:dyDescent="0.25">
      <c r="A450" s="116"/>
      <c r="B450" s="91"/>
      <c r="C450" s="92" t="s">
        <v>170</v>
      </c>
      <c r="D450" s="127"/>
      <c r="E450" s="48"/>
      <c r="F450" s="128"/>
      <c r="G450" s="47"/>
    </row>
    <row r="451" spans="1:7" x14ac:dyDescent="0.25">
      <c r="A451" s="116"/>
      <c r="B451" s="79"/>
      <c r="C451" s="92" t="s">
        <v>169</v>
      </c>
      <c r="D451" s="127"/>
      <c r="E451" s="48"/>
      <c r="F451" s="128"/>
      <c r="G451" s="47"/>
    </row>
    <row r="452" spans="1:7" x14ac:dyDescent="0.25">
      <c r="A452" s="116"/>
      <c r="B452" s="79"/>
      <c r="C452" s="92"/>
      <c r="D452" s="81"/>
      <c r="E452" s="3"/>
      <c r="F452" s="93"/>
      <c r="G452" s="23"/>
    </row>
    <row r="453" spans="1:7" ht="24" x14ac:dyDescent="0.25">
      <c r="A453" s="116"/>
      <c r="B453" s="79" t="s">
        <v>17</v>
      </c>
      <c r="C453" s="92" t="s">
        <v>73</v>
      </c>
      <c r="D453" s="81" t="s">
        <v>65</v>
      </c>
      <c r="E453" s="3">
        <f>2*10</f>
        <v>20</v>
      </c>
      <c r="F453" s="93">
        <f>$F$178</f>
        <v>0</v>
      </c>
      <c r="G453" s="23">
        <f t="shared" ref="G453" si="65">ROUND($E453*F453,2)</f>
        <v>0</v>
      </c>
    </row>
    <row r="454" spans="1:7" x14ac:dyDescent="0.25">
      <c r="A454" s="116"/>
      <c r="B454" s="79"/>
      <c r="C454" s="92"/>
      <c r="D454" s="81"/>
      <c r="E454" s="3"/>
      <c r="F454" s="93"/>
      <c r="G454" s="23"/>
    </row>
    <row r="455" spans="1:7" x14ac:dyDescent="0.25">
      <c r="A455" s="116"/>
      <c r="B455" s="79" t="s">
        <v>30</v>
      </c>
      <c r="C455" s="92" t="s">
        <v>74</v>
      </c>
      <c r="D455" s="81" t="s">
        <v>67</v>
      </c>
      <c r="E455" s="3">
        <v>7</v>
      </c>
      <c r="F455" s="93">
        <f>$F$180</f>
        <v>0</v>
      </c>
      <c r="G455" s="23">
        <f t="shared" ref="G455" si="66">ROUND($E455*F455,2)</f>
        <v>0</v>
      </c>
    </row>
    <row r="456" spans="1:7" x14ac:dyDescent="0.25">
      <c r="A456" s="116"/>
      <c r="B456" s="79"/>
      <c r="C456" s="92" t="s">
        <v>68</v>
      </c>
      <c r="D456" s="81"/>
      <c r="E456" s="3"/>
      <c r="F456" s="93"/>
      <c r="G456" s="23"/>
    </row>
    <row r="457" spans="1:7" x14ac:dyDescent="0.25">
      <c r="A457" s="116"/>
      <c r="B457" s="79"/>
      <c r="C457" s="92"/>
      <c r="D457" s="81"/>
      <c r="E457" s="3"/>
      <c r="F457" s="93"/>
      <c r="G457" s="23"/>
    </row>
    <row r="458" spans="1:7" ht="24" x14ac:dyDescent="0.25">
      <c r="A458" s="116"/>
      <c r="B458" s="79" t="s">
        <v>69</v>
      </c>
      <c r="C458" s="92" t="s">
        <v>75</v>
      </c>
      <c r="D458" s="81" t="s">
        <v>65</v>
      </c>
      <c r="E458" s="3">
        <f>2*10</f>
        <v>20</v>
      </c>
      <c r="F458" s="93">
        <f>$F$183</f>
        <v>0</v>
      </c>
      <c r="G458" s="23">
        <f t="shared" ref="G458" si="67">ROUND($E458*F458,2)</f>
        <v>0</v>
      </c>
    </row>
    <row r="459" spans="1:7" ht="9.75" customHeight="1" x14ac:dyDescent="0.25">
      <c r="A459" s="116"/>
      <c r="B459" s="79"/>
      <c r="C459" s="92"/>
      <c r="D459" s="81"/>
      <c r="E459" s="3"/>
      <c r="F459" s="93"/>
      <c r="G459" s="23"/>
    </row>
    <row r="460" spans="1:7" ht="24" x14ac:dyDescent="0.25">
      <c r="A460" s="116"/>
      <c r="B460" s="79" t="s">
        <v>76</v>
      </c>
      <c r="C460" s="92" t="s">
        <v>175</v>
      </c>
      <c r="D460" s="81" t="s">
        <v>67</v>
      </c>
      <c r="E460" s="3">
        <v>7</v>
      </c>
      <c r="F460" s="93">
        <f>$F$185</f>
        <v>0</v>
      </c>
      <c r="G460" s="23">
        <f t="shared" ref="G460" si="68">ROUND($E460*F460,2)</f>
        <v>0</v>
      </c>
    </row>
    <row r="461" spans="1:7" x14ac:dyDescent="0.25">
      <c r="A461" s="116"/>
      <c r="B461" s="79"/>
      <c r="C461" s="92"/>
      <c r="D461" s="81"/>
      <c r="E461" s="3"/>
      <c r="F461" s="93"/>
      <c r="G461" s="23"/>
    </row>
    <row r="462" spans="1:7" x14ac:dyDescent="0.2">
      <c r="A462" s="34" t="s">
        <v>129</v>
      </c>
      <c r="B462" s="9"/>
      <c r="C462" s="9"/>
      <c r="D462" s="9"/>
      <c r="E462" s="10"/>
      <c r="F462" s="11" t="s">
        <v>132</v>
      </c>
      <c r="G462" s="30">
        <f>SUM(G407:G461)</f>
        <v>124100</v>
      </c>
    </row>
    <row r="463" spans="1:7" x14ac:dyDescent="0.25">
      <c r="A463" s="160"/>
      <c r="B463" s="161"/>
      <c r="C463" s="162"/>
      <c r="D463" s="163"/>
      <c r="E463" s="44"/>
      <c r="F463" s="101"/>
      <c r="G463" s="164"/>
    </row>
    <row r="464" spans="1:7" ht="15.75" x14ac:dyDescent="0.25">
      <c r="A464" s="188" t="str">
        <f>A1</f>
        <v>PACKAGE 1</v>
      </c>
      <c r="B464" s="189"/>
      <c r="C464" s="189"/>
      <c r="D464" s="189"/>
      <c r="E464" s="189"/>
      <c r="F464" s="104"/>
      <c r="G464" s="62" t="s">
        <v>134</v>
      </c>
    </row>
    <row r="465" spans="1:7" x14ac:dyDescent="0.25">
      <c r="A465" s="57" t="str">
        <f>A$2</f>
        <v>CONTRACT N3TC/RM-2025-601: Cedara IC to Hidcote_N3-4 km 1.6 to N3-4 km 61.6</v>
      </c>
      <c r="B465" s="58"/>
      <c r="C465" s="59"/>
      <c r="D465" s="60"/>
      <c r="E465" s="22"/>
      <c r="F465" s="104"/>
      <c r="G465" s="62" t="s">
        <v>167</v>
      </c>
    </row>
    <row r="466" spans="1:7" x14ac:dyDescent="0.25">
      <c r="A466" s="98" t="str">
        <f>A$3</f>
        <v>MOWING, CUTTING AND REMOVAL OF VEGETATION ON THE N3 – PACKAGE 1</v>
      </c>
      <c r="B466" s="70"/>
      <c r="C466" s="71"/>
      <c r="D466" s="71"/>
      <c r="E466" s="166"/>
      <c r="F466" s="106"/>
      <c r="G466" s="107"/>
    </row>
    <row r="467" spans="1:7" x14ac:dyDescent="0.25">
      <c r="A467" s="167" t="s">
        <v>165</v>
      </c>
      <c r="B467" s="70"/>
      <c r="C467" s="71"/>
      <c r="D467" s="72"/>
      <c r="E467" s="1"/>
      <c r="F467" s="104"/>
      <c r="G467" s="168"/>
    </row>
    <row r="468" spans="1:7" x14ac:dyDescent="0.25">
      <c r="A468" s="108"/>
      <c r="B468" s="74"/>
      <c r="C468" s="75"/>
      <c r="D468" s="76"/>
      <c r="E468" s="2"/>
      <c r="F468" s="12"/>
      <c r="G468" s="24"/>
    </row>
    <row r="469" spans="1:7" x14ac:dyDescent="0.25">
      <c r="A469" s="110" t="s">
        <v>4</v>
      </c>
      <c r="B469" s="79"/>
      <c r="C469" s="80" t="s">
        <v>5</v>
      </c>
      <c r="D469" s="81" t="s">
        <v>6</v>
      </c>
      <c r="E469" s="3" t="s">
        <v>7</v>
      </c>
      <c r="F469" s="13" t="s">
        <v>8</v>
      </c>
      <c r="G469" s="23" t="s">
        <v>9</v>
      </c>
    </row>
    <row r="470" spans="1:7" x14ac:dyDescent="0.25">
      <c r="A470" s="112"/>
      <c r="B470" s="84"/>
      <c r="C470" s="85"/>
      <c r="D470" s="86"/>
      <c r="E470" s="4"/>
      <c r="F470" s="14"/>
      <c r="G470" s="25"/>
    </row>
    <row r="471" spans="1:7" x14ac:dyDescent="0.25">
      <c r="A471" s="114"/>
      <c r="B471" s="74"/>
      <c r="C471" s="88"/>
      <c r="D471" s="76"/>
      <c r="E471" s="3"/>
      <c r="F471" s="13"/>
      <c r="G471" s="23"/>
    </row>
    <row r="472" spans="1:7" ht="24" x14ac:dyDescent="0.25">
      <c r="A472" s="116" t="s">
        <v>11</v>
      </c>
      <c r="B472" s="79"/>
      <c r="C472" s="90" t="s">
        <v>12</v>
      </c>
      <c r="D472" s="81"/>
      <c r="E472" s="3"/>
      <c r="F472" s="13"/>
      <c r="G472" s="23"/>
    </row>
    <row r="473" spans="1:7" x14ac:dyDescent="0.25">
      <c r="A473" s="116"/>
      <c r="B473" s="91"/>
      <c r="C473" s="92"/>
      <c r="D473" s="81"/>
      <c r="E473" s="3"/>
      <c r="F473" s="13"/>
      <c r="G473" s="23"/>
    </row>
    <row r="474" spans="1:7" x14ac:dyDescent="0.25">
      <c r="A474" s="116" t="s">
        <v>146</v>
      </c>
      <c r="B474" s="91"/>
      <c r="C474" s="92" t="s">
        <v>150</v>
      </c>
      <c r="D474" s="81"/>
      <c r="E474" s="3"/>
      <c r="F474" s="13"/>
      <c r="G474" s="23"/>
    </row>
    <row r="475" spans="1:7" x14ac:dyDescent="0.25">
      <c r="A475" s="116"/>
      <c r="B475" s="91"/>
      <c r="C475" s="92" t="s">
        <v>149</v>
      </c>
      <c r="D475" s="81"/>
      <c r="E475" s="3"/>
      <c r="F475" s="13"/>
      <c r="G475" s="23"/>
    </row>
    <row r="476" spans="1:7" x14ac:dyDescent="0.25">
      <c r="A476" s="116"/>
      <c r="B476" s="91"/>
      <c r="C476" s="92"/>
      <c r="D476" s="81"/>
      <c r="E476" s="3"/>
      <c r="F476" s="13"/>
      <c r="G476" s="23"/>
    </row>
    <row r="477" spans="1:7" x14ac:dyDescent="0.25">
      <c r="A477" s="116"/>
      <c r="B477" s="79" t="s">
        <v>17</v>
      </c>
      <c r="C477" s="92" t="s">
        <v>124</v>
      </c>
      <c r="D477" s="81"/>
      <c r="E477" s="3"/>
      <c r="F477" s="13"/>
      <c r="G477" s="23"/>
    </row>
    <row r="478" spans="1:7" x14ac:dyDescent="0.25">
      <c r="A478" s="116"/>
      <c r="B478" s="79"/>
      <c r="C478" s="92" t="s">
        <v>138</v>
      </c>
      <c r="D478" s="81" t="s">
        <v>19</v>
      </c>
      <c r="E478" s="3">
        <v>1</v>
      </c>
      <c r="F478" s="165">
        <v>9800</v>
      </c>
      <c r="G478" s="23">
        <f t="shared" ref="G478:G479" si="69">ROUND($E478*F478,2)</f>
        <v>9800</v>
      </c>
    </row>
    <row r="479" spans="1:7" x14ac:dyDescent="0.25">
      <c r="A479" s="116"/>
      <c r="B479" s="79"/>
      <c r="C479" s="92" t="s">
        <v>139</v>
      </c>
      <c r="D479" s="81" t="s">
        <v>19</v>
      </c>
      <c r="E479" s="3">
        <v>1</v>
      </c>
      <c r="F479" s="165">
        <v>9800</v>
      </c>
      <c r="G479" s="23">
        <f t="shared" si="69"/>
        <v>9800</v>
      </c>
    </row>
    <row r="480" spans="1:7" x14ac:dyDescent="0.25">
      <c r="A480" s="116"/>
      <c r="B480" s="79"/>
      <c r="C480" s="92"/>
      <c r="D480" s="81"/>
      <c r="E480" s="3"/>
      <c r="F480" s="165"/>
      <c r="G480" s="23"/>
    </row>
    <row r="481" spans="1:7" x14ac:dyDescent="0.25">
      <c r="A481" s="116"/>
      <c r="B481" s="79" t="s">
        <v>20</v>
      </c>
      <c r="C481" s="92" t="s">
        <v>125</v>
      </c>
      <c r="D481" s="81"/>
      <c r="E481" s="3"/>
      <c r="F481" s="165"/>
      <c r="G481" s="23"/>
    </row>
    <row r="482" spans="1:7" x14ac:dyDescent="0.25">
      <c r="A482" s="116"/>
      <c r="B482" s="79"/>
      <c r="C482" s="92" t="s">
        <v>140</v>
      </c>
      <c r="D482" s="81" t="s">
        <v>19</v>
      </c>
      <c r="E482" s="3">
        <v>1</v>
      </c>
      <c r="F482" s="165">
        <v>6200</v>
      </c>
      <c r="G482" s="23">
        <f t="shared" ref="G482:G485" si="70">ROUND($E482*F482,2)</f>
        <v>6200</v>
      </c>
    </row>
    <row r="483" spans="1:7" x14ac:dyDescent="0.25">
      <c r="A483" s="116"/>
      <c r="B483" s="79"/>
      <c r="C483" s="92" t="s">
        <v>141</v>
      </c>
      <c r="D483" s="81" t="s">
        <v>19</v>
      </c>
      <c r="E483" s="3">
        <v>1</v>
      </c>
      <c r="F483" s="165">
        <v>6200</v>
      </c>
      <c r="G483" s="23">
        <f t="shared" si="70"/>
        <v>6200</v>
      </c>
    </row>
    <row r="484" spans="1:7" x14ac:dyDescent="0.25">
      <c r="A484" s="116"/>
      <c r="B484" s="79"/>
      <c r="C484" s="92" t="s">
        <v>143</v>
      </c>
      <c r="D484" s="81" t="s">
        <v>19</v>
      </c>
      <c r="E484" s="3">
        <v>1</v>
      </c>
      <c r="F484" s="165">
        <v>6200</v>
      </c>
      <c r="G484" s="23">
        <f t="shared" si="70"/>
        <v>6200</v>
      </c>
    </row>
    <row r="485" spans="1:7" x14ac:dyDescent="0.25">
      <c r="A485" s="116"/>
      <c r="B485" s="79"/>
      <c r="C485" s="92" t="s">
        <v>142</v>
      </c>
      <c r="D485" s="81" t="s">
        <v>19</v>
      </c>
      <c r="E485" s="3">
        <v>1</v>
      </c>
      <c r="F485" s="165">
        <v>6200</v>
      </c>
      <c r="G485" s="23">
        <f t="shared" si="70"/>
        <v>6200</v>
      </c>
    </row>
    <row r="486" spans="1:7" x14ac:dyDescent="0.25">
      <c r="A486" s="116"/>
      <c r="B486" s="79"/>
      <c r="C486" s="92" t="s">
        <v>172</v>
      </c>
      <c r="D486" s="81" t="s">
        <v>19</v>
      </c>
      <c r="E486" s="3">
        <v>1</v>
      </c>
      <c r="F486" s="165">
        <v>6200</v>
      </c>
      <c r="G486" s="23">
        <f t="shared" ref="G486" si="71">ROUND($E486*F486,2)</f>
        <v>6200</v>
      </c>
    </row>
    <row r="487" spans="1:7" x14ac:dyDescent="0.25">
      <c r="A487" s="116"/>
      <c r="B487" s="91"/>
      <c r="C487" s="92"/>
      <c r="D487" s="81"/>
      <c r="E487" s="3"/>
      <c r="F487" s="13"/>
      <c r="G487" s="23"/>
    </row>
    <row r="488" spans="1:7" x14ac:dyDescent="0.25">
      <c r="A488" s="116" t="s">
        <v>38</v>
      </c>
      <c r="B488" s="79"/>
      <c r="C488" s="90" t="s">
        <v>39</v>
      </c>
      <c r="D488" s="81"/>
      <c r="E488" s="3"/>
      <c r="F488" s="13"/>
      <c r="G488" s="23"/>
    </row>
    <row r="489" spans="1:7" x14ac:dyDescent="0.25">
      <c r="A489" s="116"/>
      <c r="B489" s="91"/>
      <c r="C489" s="92"/>
      <c r="D489" s="81"/>
      <c r="E489" s="3"/>
      <c r="F489" s="13"/>
      <c r="G489" s="23"/>
    </row>
    <row r="490" spans="1:7" ht="17.25" customHeight="1" x14ac:dyDescent="0.25">
      <c r="A490" s="119"/>
      <c r="B490" s="79"/>
      <c r="C490" s="92" t="s">
        <v>120</v>
      </c>
      <c r="D490" s="81"/>
      <c r="E490" s="3"/>
      <c r="F490" s="13"/>
      <c r="G490" s="23"/>
    </row>
    <row r="491" spans="1:7" x14ac:dyDescent="0.25">
      <c r="A491" s="116"/>
      <c r="B491" s="79"/>
      <c r="C491" s="92"/>
      <c r="D491" s="81"/>
      <c r="E491" s="3"/>
      <c r="F491" s="13"/>
      <c r="G491" s="23"/>
    </row>
    <row r="492" spans="1:7" ht="24" x14ac:dyDescent="0.25">
      <c r="A492" s="116" t="s">
        <v>56</v>
      </c>
      <c r="B492" s="79"/>
      <c r="C492" s="92" t="s">
        <v>121</v>
      </c>
      <c r="D492" s="81"/>
      <c r="E492" s="3"/>
      <c r="F492" s="13"/>
      <c r="G492" s="23"/>
    </row>
    <row r="493" spans="1:7" x14ac:dyDescent="0.25">
      <c r="A493" s="116"/>
      <c r="B493" s="79"/>
      <c r="C493" s="92"/>
      <c r="D493" s="81"/>
      <c r="E493" s="3"/>
      <c r="F493" s="13"/>
      <c r="G493" s="23"/>
    </row>
    <row r="494" spans="1:7" ht="15" customHeight="1" x14ac:dyDescent="0.25">
      <c r="A494" s="116"/>
      <c r="B494" s="79"/>
      <c r="C494" s="92" t="s">
        <v>122</v>
      </c>
      <c r="D494" s="81"/>
      <c r="E494" s="3"/>
      <c r="F494" s="13"/>
      <c r="G494" s="23"/>
    </row>
    <row r="495" spans="1:7" x14ac:dyDescent="0.25">
      <c r="A495" s="116"/>
      <c r="B495" s="79"/>
      <c r="C495" s="92" t="s">
        <v>123</v>
      </c>
      <c r="D495" s="81"/>
      <c r="E495" s="3"/>
      <c r="F495" s="13"/>
      <c r="G495" s="23"/>
    </row>
    <row r="496" spans="1:7" x14ac:dyDescent="0.25">
      <c r="A496" s="116"/>
      <c r="B496" s="79"/>
      <c r="C496" s="92"/>
      <c r="D496" s="81"/>
      <c r="E496" s="3"/>
      <c r="F496" s="13"/>
      <c r="G496" s="23"/>
    </row>
    <row r="497" spans="1:7" x14ac:dyDescent="0.25">
      <c r="A497" s="116"/>
      <c r="B497" s="79" t="s">
        <v>17</v>
      </c>
      <c r="C497" s="92" t="s">
        <v>124</v>
      </c>
      <c r="D497" s="81"/>
      <c r="E497" s="3"/>
      <c r="F497" s="13"/>
      <c r="G497" s="23"/>
    </row>
    <row r="498" spans="1:7" x14ac:dyDescent="0.25">
      <c r="A498" s="116"/>
      <c r="B498" s="79"/>
      <c r="C498" s="92" t="s">
        <v>138</v>
      </c>
      <c r="D498" s="81" t="s">
        <v>19</v>
      </c>
      <c r="E498" s="3">
        <v>1</v>
      </c>
      <c r="F498" s="165">
        <v>12250</v>
      </c>
      <c r="G498" s="23">
        <f t="shared" ref="G498:G499" si="72">ROUND($E498*F498,2)</f>
        <v>12250</v>
      </c>
    </row>
    <row r="499" spans="1:7" x14ac:dyDescent="0.25">
      <c r="A499" s="116"/>
      <c r="B499" s="79"/>
      <c r="C499" s="92" t="s">
        <v>139</v>
      </c>
      <c r="D499" s="81" t="s">
        <v>19</v>
      </c>
      <c r="E499" s="3">
        <v>1</v>
      </c>
      <c r="F499" s="165">
        <v>12250</v>
      </c>
      <c r="G499" s="23">
        <f t="shared" si="72"/>
        <v>12250</v>
      </c>
    </row>
    <row r="500" spans="1:7" x14ac:dyDescent="0.25">
      <c r="A500" s="116"/>
      <c r="B500" s="79"/>
      <c r="C500" s="92"/>
      <c r="D500" s="81"/>
      <c r="E500" s="3"/>
      <c r="F500" s="165"/>
      <c r="G500" s="23"/>
    </row>
    <row r="501" spans="1:7" x14ac:dyDescent="0.25">
      <c r="A501" s="116"/>
      <c r="B501" s="79" t="s">
        <v>20</v>
      </c>
      <c r="C501" s="92" t="s">
        <v>125</v>
      </c>
      <c r="D501" s="81"/>
      <c r="E501" s="3"/>
      <c r="F501" s="165"/>
      <c r="G501" s="23"/>
    </row>
    <row r="502" spans="1:7" x14ac:dyDescent="0.25">
      <c r="A502" s="116"/>
      <c r="B502" s="79"/>
      <c r="C502" s="92" t="s">
        <v>140</v>
      </c>
      <c r="D502" s="81" t="s">
        <v>19</v>
      </c>
      <c r="E502" s="3">
        <v>1</v>
      </c>
      <c r="F502" s="165">
        <v>9800</v>
      </c>
      <c r="G502" s="23">
        <f t="shared" ref="G502:G506" si="73">ROUND($E502*F502,2)</f>
        <v>9800</v>
      </c>
    </row>
    <row r="503" spans="1:7" x14ac:dyDescent="0.25">
      <c r="A503" s="116"/>
      <c r="B503" s="79"/>
      <c r="C503" s="92" t="s">
        <v>141</v>
      </c>
      <c r="D503" s="81" t="s">
        <v>19</v>
      </c>
      <c r="E503" s="3">
        <v>1</v>
      </c>
      <c r="F503" s="165">
        <v>9800</v>
      </c>
      <c r="G503" s="23">
        <f t="shared" si="73"/>
        <v>9800</v>
      </c>
    </row>
    <row r="504" spans="1:7" x14ac:dyDescent="0.25">
      <c r="A504" s="116"/>
      <c r="B504" s="79"/>
      <c r="C504" s="92" t="s">
        <v>143</v>
      </c>
      <c r="D504" s="81" t="s">
        <v>19</v>
      </c>
      <c r="E504" s="3">
        <v>1</v>
      </c>
      <c r="F504" s="165">
        <v>9800</v>
      </c>
      <c r="G504" s="23">
        <f t="shared" si="73"/>
        <v>9800</v>
      </c>
    </row>
    <row r="505" spans="1:7" x14ac:dyDescent="0.25">
      <c r="A505" s="116"/>
      <c r="B505" s="79"/>
      <c r="C505" s="92" t="s">
        <v>142</v>
      </c>
      <c r="D505" s="81" t="s">
        <v>19</v>
      </c>
      <c r="E505" s="3">
        <v>1</v>
      </c>
      <c r="F505" s="165">
        <v>9800</v>
      </c>
      <c r="G505" s="23">
        <f t="shared" si="73"/>
        <v>9800</v>
      </c>
    </row>
    <row r="506" spans="1:7" x14ac:dyDescent="0.25">
      <c r="A506" s="116"/>
      <c r="B506" s="79"/>
      <c r="C506" s="92" t="s">
        <v>172</v>
      </c>
      <c r="D506" s="81" t="s">
        <v>19</v>
      </c>
      <c r="E506" s="3">
        <v>1</v>
      </c>
      <c r="F506" s="165">
        <v>9800</v>
      </c>
      <c r="G506" s="23">
        <f t="shared" si="73"/>
        <v>9800</v>
      </c>
    </row>
    <row r="507" spans="1:7" x14ac:dyDescent="0.25">
      <c r="A507" s="116"/>
      <c r="B507" s="79"/>
      <c r="C507" s="92"/>
      <c r="D507" s="81"/>
      <c r="E507" s="3"/>
      <c r="F507" s="13"/>
      <c r="G507" s="23"/>
    </row>
    <row r="508" spans="1:7" ht="36" x14ac:dyDescent="0.25">
      <c r="A508" s="116"/>
      <c r="B508" s="79"/>
      <c r="C508" s="159" t="s">
        <v>166</v>
      </c>
      <c r="D508" s="81"/>
      <c r="E508" s="3"/>
      <c r="F508" s="13"/>
      <c r="G508" s="23"/>
    </row>
    <row r="509" spans="1:7" x14ac:dyDescent="0.25">
      <c r="A509" s="116"/>
      <c r="B509" s="79"/>
      <c r="C509" s="159"/>
      <c r="D509" s="81"/>
      <c r="E509" s="3"/>
      <c r="F509" s="13"/>
      <c r="G509" s="23"/>
    </row>
    <row r="510" spans="1:7" ht="36" x14ac:dyDescent="0.25">
      <c r="A510" s="116"/>
      <c r="B510" s="79"/>
      <c r="C510" s="159" t="s">
        <v>127</v>
      </c>
      <c r="D510" s="81"/>
      <c r="E510" s="3"/>
      <c r="F510" s="13"/>
      <c r="G510" s="23"/>
    </row>
    <row r="511" spans="1:7" x14ac:dyDescent="0.25">
      <c r="A511" s="116"/>
      <c r="B511" s="79"/>
      <c r="C511" s="92"/>
      <c r="D511" s="81"/>
      <c r="E511" s="3"/>
      <c r="F511" s="13"/>
      <c r="G511" s="23"/>
    </row>
    <row r="512" spans="1:7" ht="24" x14ac:dyDescent="0.25">
      <c r="A512" s="116" t="s">
        <v>60</v>
      </c>
      <c r="B512" s="79"/>
      <c r="C512" s="90" t="s">
        <v>61</v>
      </c>
      <c r="D512" s="81"/>
      <c r="E512" s="3"/>
      <c r="F512" s="13"/>
      <c r="G512" s="23"/>
    </row>
    <row r="513" spans="1:9" x14ac:dyDescent="0.25">
      <c r="A513" s="116"/>
      <c r="B513" s="91"/>
      <c r="C513" s="92"/>
      <c r="D513" s="81"/>
      <c r="E513" s="3"/>
      <c r="F513" s="13"/>
      <c r="G513" s="23"/>
    </row>
    <row r="514" spans="1:9" x14ac:dyDescent="0.25">
      <c r="A514" s="116" t="s">
        <v>62</v>
      </c>
      <c r="B514" s="91"/>
      <c r="C514" s="59" t="s">
        <v>63</v>
      </c>
      <c r="D514" s="81"/>
      <c r="E514" s="3"/>
      <c r="F514" s="13"/>
      <c r="G514" s="23"/>
    </row>
    <row r="515" spans="1:9" x14ac:dyDescent="0.25">
      <c r="A515" s="116"/>
      <c r="B515" s="91"/>
      <c r="C515" s="92" t="s">
        <v>158</v>
      </c>
      <c r="D515" s="81"/>
      <c r="E515" s="3"/>
      <c r="F515" s="13"/>
      <c r="G515" s="23"/>
    </row>
    <row r="516" spans="1:9" ht="10.5" customHeight="1" x14ac:dyDescent="0.25">
      <c r="A516" s="116"/>
      <c r="B516" s="91"/>
      <c r="C516" s="92"/>
      <c r="D516" s="81"/>
      <c r="E516" s="3"/>
      <c r="F516" s="13"/>
      <c r="G516" s="23"/>
    </row>
    <row r="517" spans="1:9" ht="24" x14ac:dyDescent="0.25">
      <c r="A517" s="116"/>
      <c r="B517" s="79" t="s">
        <v>17</v>
      </c>
      <c r="C517" s="92" t="s">
        <v>128</v>
      </c>
      <c r="D517" s="81" t="s">
        <v>65</v>
      </c>
      <c r="E517" s="3">
        <v>50</v>
      </c>
      <c r="F517" s="93">
        <f>$F$138</f>
        <v>0</v>
      </c>
      <c r="G517" s="23">
        <f t="shared" ref="G517" si="74">ROUND($E517*F517,2)</f>
        <v>0</v>
      </c>
    </row>
    <row r="518" spans="1:9" x14ac:dyDescent="0.25">
      <c r="A518" s="116"/>
      <c r="B518" s="79"/>
      <c r="C518" s="92"/>
      <c r="D518" s="81"/>
      <c r="E518" s="3"/>
      <c r="F518" s="93"/>
      <c r="G518" s="23"/>
    </row>
    <row r="519" spans="1:9" x14ac:dyDescent="0.25">
      <c r="A519" s="116" t="s">
        <v>72</v>
      </c>
      <c r="B519" s="91"/>
      <c r="C519" s="92" t="s">
        <v>168</v>
      </c>
      <c r="D519" s="127"/>
      <c r="E519" s="48"/>
      <c r="F519" s="128"/>
      <c r="G519" s="47"/>
    </row>
    <row r="520" spans="1:9" ht="15.75" customHeight="1" x14ac:dyDescent="0.25">
      <c r="A520" s="116"/>
      <c r="B520" s="79"/>
      <c r="C520" s="92" t="s">
        <v>170</v>
      </c>
      <c r="D520" s="127"/>
      <c r="E520" s="48"/>
      <c r="F520" s="128"/>
      <c r="G520" s="47"/>
      <c r="I520" s="92"/>
    </row>
    <row r="521" spans="1:9" x14ac:dyDescent="0.25">
      <c r="A521" s="116"/>
      <c r="B521" s="79"/>
      <c r="C521" s="92" t="s">
        <v>169</v>
      </c>
      <c r="D521" s="81"/>
      <c r="E521" s="3"/>
      <c r="F521" s="93"/>
      <c r="G521" s="23"/>
      <c r="I521" s="92"/>
    </row>
    <row r="522" spans="1:9" x14ac:dyDescent="0.25">
      <c r="A522" s="116"/>
      <c r="B522" s="79"/>
      <c r="C522" s="92"/>
      <c r="D522" s="81"/>
      <c r="E522" s="3"/>
      <c r="F522" s="93"/>
      <c r="G522" s="23"/>
      <c r="I522" s="92"/>
    </row>
    <row r="523" spans="1:9" ht="24" x14ac:dyDescent="0.25">
      <c r="A523" s="116"/>
      <c r="B523" s="79" t="s">
        <v>17</v>
      </c>
      <c r="C523" s="92" t="s">
        <v>73</v>
      </c>
      <c r="D523" s="81" t="s">
        <v>65</v>
      </c>
      <c r="E523" s="3">
        <f>2*10</f>
        <v>20</v>
      </c>
      <c r="F523" s="93">
        <f>$F$178</f>
        <v>0</v>
      </c>
      <c r="G523" s="23">
        <f t="shared" ref="G523" si="75">ROUND($E523*F523,2)</f>
        <v>0</v>
      </c>
      <c r="I523" s="92"/>
    </row>
    <row r="524" spans="1:9" x14ac:dyDescent="0.25">
      <c r="A524" s="116"/>
      <c r="B524" s="79"/>
      <c r="C524" s="92"/>
      <c r="D524" s="81"/>
      <c r="E524" s="3"/>
      <c r="F524" s="93"/>
      <c r="G524" s="23"/>
    </row>
    <row r="525" spans="1:9" x14ac:dyDescent="0.25">
      <c r="A525" s="116"/>
      <c r="B525" s="79" t="s">
        <v>30</v>
      </c>
      <c r="C525" s="92" t="s">
        <v>74</v>
      </c>
      <c r="D525" s="81" t="s">
        <v>67</v>
      </c>
      <c r="E525" s="3">
        <v>7</v>
      </c>
      <c r="F525" s="93">
        <f>$F$180</f>
        <v>0</v>
      </c>
      <c r="G525" s="23">
        <f t="shared" ref="G525" si="76">ROUND($E525*F525,2)</f>
        <v>0</v>
      </c>
    </row>
    <row r="526" spans="1:9" ht="10.5" customHeight="1" x14ac:dyDescent="0.25">
      <c r="A526" s="116"/>
      <c r="B526" s="79"/>
      <c r="C526" s="92" t="s">
        <v>68</v>
      </c>
      <c r="D526" s="81"/>
      <c r="E526" s="3"/>
      <c r="F526" s="93"/>
      <c r="G526" s="23"/>
    </row>
    <row r="527" spans="1:9" x14ac:dyDescent="0.25">
      <c r="A527" s="116"/>
      <c r="B527" s="79"/>
      <c r="C527" s="92"/>
      <c r="D527" s="81"/>
      <c r="E527" s="3"/>
      <c r="F527" s="93"/>
      <c r="G527" s="23"/>
    </row>
    <row r="528" spans="1:9" ht="24" x14ac:dyDescent="0.25">
      <c r="A528" s="116"/>
      <c r="B528" s="79" t="s">
        <v>69</v>
      </c>
      <c r="C528" s="92" t="s">
        <v>75</v>
      </c>
      <c r="D528" s="81" t="s">
        <v>65</v>
      </c>
      <c r="E528" s="3">
        <f>2*10</f>
        <v>20</v>
      </c>
      <c r="F528" s="93">
        <f>$F$183</f>
        <v>0</v>
      </c>
      <c r="G528" s="23">
        <f t="shared" ref="G528" si="77">ROUND($E528*F528,2)</f>
        <v>0</v>
      </c>
    </row>
    <row r="529" spans="1:7" ht="8.25" customHeight="1" x14ac:dyDescent="0.25">
      <c r="A529" s="116"/>
      <c r="B529" s="79"/>
      <c r="C529" s="92"/>
      <c r="D529" s="81"/>
      <c r="E529" s="3"/>
      <c r="F529" s="93"/>
      <c r="G529" s="23"/>
    </row>
    <row r="530" spans="1:7" ht="24" x14ac:dyDescent="0.25">
      <c r="A530" s="116"/>
      <c r="B530" s="79" t="s">
        <v>76</v>
      </c>
      <c r="C530" s="92" t="s">
        <v>175</v>
      </c>
      <c r="D530" s="81" t="s">
        <v>67</v>
      </c>
      <c r="E530" s="3">
        <v>7</v>
      </c>
      <c r="F530" s="93">
        <f>$F$185</f>
        <v>0</v>
      </c>
      <c r="G530" s="23">
        <f t="shared" ref="G530" si="78">ROUND($E530*F530,2)</f>
        <v>0</v>
      </c>
    </row>
    <row r="531" spans="1:7" x14ac:dyDescent="0.25">
      <c r="A531" s="116"/>
      <c r="B531" s="79"/>
      <c r="C531" s="92"/>
      <c r="D531" s="81"/>
      <c r="E531" s="3"/>
      <c r="F531" s="13"/>
      <c r="G531" s="23"/>
    </row>
    <row r="532" spans="1:7" ht="13.5" thickBot="1" x14ac:dyDescent="0.25">
      <c r="A532" s="35" t="s">
        <v>129</v>
      </c>
      <c r="B532" s="36"/>
      <c r="C532" s="36"/>
      <c r="D532" s="36"/>
      <c r="E532" s="37"/>
      <c r="F532" s="38" t="s">
        <v>134</v>
      </c>
      <c r="G532" s="39">
        <f>SUM(G477:G530)</f>
        <v>124100</v>
      </c>
    </row>
    <row r="533" spans="1:7" x14ac:dyDescent="0.25">
      <c r="A533" s="59"/>
      <c r="B533" s="58"/>
      <c r="C533" s="59"/>
      <c r="D533" s="60"/>
      <c r="E533" s="6"/>
    </row>
  </sheetData>
  <sheetProtection algorithmName="SHA-512" hashValue="GsiQf0Nl90qoTqfg1g1x8uE0+shhzy4YjNjoep0MTQ/BMFdCldZ6lkFcxdrc0lDd0JTu4nfTIzTN8crp85Ve3g==" saltValue="dXnhedLfHufdYDHvrx5pTg==" spinCount="100000" sheet="1" objects="1" scenarios="1" selectLockedCells="1"/>
  <mergeCells count="13">
    <mergeCell ref="A464:E464"/>
    <mergeCell ref="C231:E231"/>
    <mergeCell ref="A240:E240"/>
    <mergeCell ref="A255:E255"/>
    <mergeCell ref="A325:E325"/>
    <mergeCell ref="A394:E394"/>
    <mergeCell ref="F5:G5"/>
    <mergeCell ref="F4:G4"/>
    <mergeCell ref="A1:E1"/>
    <mergeCell ref="F3:G3"/>
    <mergeCell ref="C229:E229"/>
    <mergeCell ref="C224:E224"/>
    <mergeCell ref="C226:E226"/>
  </mergeCells>
  <phoneticPr fontId="12" type="noConversion"/>
  <conditionalFormatting sqref="F4">
    <cfRule type="expression" dxfId="3" priority="1">
      <formula>F$3="TENDERED FOR PACKAGE 6"</formula>
    </cfRule>
    <cfRule type="expression" dxfId="2" priority="2">
      <formula>F$3="No Tender for Package 6"</formula>
    </cfRule>
  </conditionalFormatting>
  <conditionalFormatting sqref="F3:G3 F5:G5">
    <cfRule type="expression" dxfId="1" priority="73">
      <formula>F$3="TENDERED FOR PACKAGE 1"</formula>
    </cfRule>
    <cfRule type="expression" dxfId="0" priority="75">
      <formula>F$3="No Tender for Package 1"</formula>
    </cfRule>
  </conditionalFormatting>
  <hyperlinks>
    <hyperlink ref="A235" location="'P1-EME 1 '!A1" display="PART 2.1 EME 1" xr:uid="{00000000-0004-0000-0000-000000000000}"/>
    <hyperlink ref="A236" location="'P1-EME 2'!A1" display="PART 2.2 EME 2" xr:uid="{00000000-0004-0000-0000-000001000000}"/>
    <hyperlink ref="A237" location="'P1-EME 3'!A1" display="PART 2.3 EME 3" xr:uid="{00000000-0004-0000-0000-000002000000}"/>
    <hyperlink ref="A238" location="'P1-EME 4'!A1" display="PART 2.4 EME 4" xr:uid="{00000000-0004-0000-0000-000003000000}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71" firstPageNumber="5" fitToHeight="0" orientation="portrait" useFirstPageNumber="1" r:id="rId1"/>
  <headerFooter alignWithMargins="0">
    <oddFooter>&amp;RC2-&amp;P</oddFooter>
  </headerFooter>
  <rowBreaks count="8" manualBreakCount="8">
    <brk id="59" max="6" man="1"/>
    <brk id="107" max="6" man="1"/>
    <brk id="162" max="6" man="1"/>
    <brk id="213" max="6" man="1"/>
    <brk id="254" max="6" man="1"/>
    <brk id="323" max="6" man="1"/>
    <brk id="392" max="6" man="1"/>
    <brk id="46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Package 1 BOQ </vt:lpstr>
      <vt:lpstr>'Package 1 BOQ '!Print_Area</vt:lpstr>
    </vt:vector>
  </TitlesOfParts>
  <Company>KBK Engineers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van der Merwe</dc:creator>
  <cp:lastModifiedBy>Dylan Robertson</cp:lastModifiedBy>
  <cp:lastPrinted>2022-03-18T06:46:10Z</cp:lastPrinted>
  <dcterms:created xsi:type="dcterms:W3CDTF">2021-08-30T12:20:19Z</dcterms:created>
  <dcterms:modified xsi:type="dcterms:W3CDTF">2025-06-04T09:54:22Z</dcterms:modified>
</cp:coreProperties>
</file>